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annis\Desktop\PhD data\"/>
    </mc:Choice>
  </mc:AlternateContent>
  <bookViews>
    <workbookView xWindow="0" yWindow="0" windowWidth="19200" windowHeight="7300" firstSheet="3" activeTab="5"/>
  </bookViews>
  <sheets>
    <sheet name="Patient_variant_list " sheetId="1" r:id="rId1"/>
    <sheet name="Patient_plots" sheetId="2" r:id="rId2"/>
    <sheet name="Patient_summary_plot" sheetId="3" r:id="rId3"/>
    <sheet name="Patient_variant_frequency" sheetId="4" r:id="rId4"/>
    <sheet name="Number of variants per patient" sheetId="5" r:id="rId5"/>
    <sheet name="Variant-drug association" sheetId="7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5" l="1"/>
  <c r="I26" i="5"/>
  <c r="I27" i="5"/>
  <c r="I28" i="5"/>
  <c r="I29" i="5"/>
  <c r="I24" i="5"/>
  <c r="M21" i="5"/>
  <c r="H21" i="5"/>
  <c r="I21" i="5"/>
  <c r="J21" i="5"/>
  <c r="K21" i="5"/>
  <c r="L21" i="5"/>
  <c r="G21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3" i="5"/>
  <c r="B121" i="7"/>
  <c r="B22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6" i="5"/>
  <c r="B5" i="5"/>
  <c r="B4" i="5"/>
  <c r="B3" i="5"/>
  <c r="B21" i="5" s="1"/>
  <c r="G10" i="1"/>
  <c r="G9" i="1"/>
  <c r="G8" i="1"/>
  <c r="F10" i="1"/>
  <c r="F9" i="1"/>
  <c r="F8" i="1"/>
  <c r="E10" i="1"/>
  <c r="E9" i="1"/>
  <c r="E8" i="1"/>
  <c r="B23" i="5" l="1"/>
</calcChain>
</file>

<file path=xl/sharedStrings.xml><?xml version="1.0" encoding="utf-8"?>
<sst xmlns="http://schemas.openxmlformats.org/spreadsheetml/2006/main" count="2457" uniqueCount="523">
  <si>
    <t>Patient AA</t>
  </si>
  <si>
    <t>Primary</t>
  </si>
  <si>
    <t>Liver metastasis</t>
  </si>
  <si>
    <t>Plasma</t>
  </si>
  <si>
    <t>Patient AB</t>
  </si>
  <si>
    <t>Patient AC</t>
  </si>
  <si>
    <t>Gene</t>
  </si>
  <si>
    <t>CDS change</t>
  </si>
  <si>
    <t xml:space="preserve">APC </t>
  </si>
  <si>
    <t>c.3199C&gt;T</t>
  </si>
  <si>
    <t xml:space="preserve">KRAS </t>
  </si>
  <si>
    <t>c.38G&gt;A</t>
  </si>
  <si>
    <t xml:space="preserve">TP53 </t>
  </si>
  <si>
    <t>c.743G&gt;A</t>
  </si>
  <si>
    <t>AA change</t>
  </si>
  <si>
    <t xml:space="preserve">MLH1 </t>
  </si>
  <si>
    <t>c.1564C&gt;T </t>
  </si>
  <si>
    <t xml:space="preserve">PIK3CA </t>
  </si>
  <si>
    <t>c.1258T&gt;C</t>
  </si>
  <si>
    <t xml:space="preserve">RET </t>
  </si>
  <si>
    <t>c.2242G&gt;T</t>
  </si>
  <si>
    <t>c.35G&gt;A</t>
  </si>
  <si>
    <t xml:space="preserve">MSH6 </t>
  </si>
  <si>
    <t>c.3284G&gt;A</t>
  </si>
  <si>
    <t>p.Gln1067Ter</t>
  </si>
  <si>
    <t>p.Gly13Asp</t>
  </si>
  <si>
    <t>p.Arg248Gln</t>
  </si>
  <si>
    <t xml:space="preserve">RAF1 </t>
  </si>
  <si>
    <t>c.770C&gt;T</t>
  </si>
  <si>
    <t xml:space="preserve">CTNNB1 </t>
  </si>
  <si>
    <t>c.134C&gt;T</t>
  </si>
  <si>
    <t>c.3140A&gt;G</t>
  </si>
  <si>
    <t>c.71G&gt;A</t>
  </si>
  <si>
    <t xml:space="preserve">EGFR </t>
  </si>
  <si>
    <t>c.2303G&gt;A </t>
  </si>
  <si>
    <t>c.524G&gt;A</t>
  </si>
  <si>
    <t>c.6579delA</t>
  </si>
  <si>
    <t xml:space="preserve">CDH1 </t>
  </si>
  <si>
    <t>c.208delT</t>
  </si>
  <si>
    <t xml:space="preserve">CDKN2A </t>
  </si>
  <si>
    <t>c.332del</t>
  </si>
  <si>
    <t>p.Arg522Trp</t>
  </si>
  <si>
    <t>p.Cys420Arg</t>
  </si>
  <si>
    <t>p.Gly748Cys</t>
  </si>
  <si>
    <t>p.Gly12Asp</t>
  </si>
  <si>
    <t>p.Arg1095His</t>
  </si>
  <si>
    <t>p.Ser257Leu</t>
  </si>
  <si>
    <t>p.Ser45Phe </t>
  </si>
  <si>
    <t>p.His1047Arg</t>
  </si>
  <si>
    <t>p.Arg24Gln</t>
  </si>
  <si>
    <t>p.Ser768Asn</t>
  </si>
  <si>
    <t>p.Arg175His</t>
  </si>
  <si>
    <t>p.Val2194PhefsTer5</t>
  </si>
  <si>
    <t>p.Ser70ProfsTer13</t>
  </si>
  <si>
    <t>p.G111Afs*35 </t>
  </si>
  <si>
    <t>MRE11</t>
  </si>
  <si>
    <t>p.Thr481HisfsTer43</t>
  </si>
  <si>
    <t>c.1441delA</t>
  </si>
  <si>
    <t>AA01F (%VAF)</t>
  </si>
  <si>
    <t>AA02F (%VAF)</t>
  </si>
  <si>
    <t>AA03F (%VAF)</t>
  </si>
  <si>
    <t>AA05F (%VAF)</t>
  </si>
  <si>
    <t>AA06F (%VAF)</t>
  </si>
  <si>
    <t>AA01L (%VAF)</t>
  </si>
  <si>
    <t>AA02L (%VAF)</t>
  </si>
  <si>
    <t>AA03L (%VAF)</t>
  </si>
  <si>
    <t>AA04L (%VAF)</t>
  </si>
  <si>
    <t>AB01F (%VAF)</t>
  </si>
  <si>
    <t>AB02F (%VAF)</t>
  </si>
  <si>
    <t>AB03F (%VAF)</t>
  </si>
  <si>
    <t>AB04F (%VAF)</t>
  </si>
  <si>
    <t>AB05F (%VAF)</t>
  </si>
  <si>
    <t>AB06F (%VAF)</t>
  </si>
  <si>
    <t>AB07F (%VAF)</t>
  </si>
  <si>
    <t>AB01L (%VAF)</t>
  </si>
  <si>
    <t>AB02L (%VAF)</t>
  </si>
  <si>
    <t>AB03L (%VAF)</t>
  </si>
  <si>
    <t>AB04L (%VAF)</t>
  </si>
  <si>
    <t>AC01F (%VAF)</t>
  </si>
  <si>
    <t>AC02F (%VAF)</t>
  </si>
  <si>
    <t>AC03F (%VAF)</t>
  </si>
  <si>
    <t>AC04F (%VAF)</t>
  </si>
  <si>
    <t>AC05F (%VAF)</t>
  </si>
  <si>
    <t>AC06F (%VAF)</t>
  </si>
  <si>
    <t>POLE</t>
  </si>
  <si>
    <t>c.4337_4338delTG</t>
  </si>
  <si>
    <t>p.Val1446GlyfsTer3</t>
  </si>
  <si>
    <t>ROS1</t>
  </si>
  <si>
    <t>c.5890G&gt;A</t>
  </si>
  <si>
    <t>c.3261dupC</t>
  </si>
  <si>
    <t>p.Phe1088LeufsTer5</t>
  </si>
  <si>
    <t>p.Ala1964Thr</t>
  </si>
  <si>
    <t>AC01L (%VAF)</t>
  </si>
  <si>
    <t>AC02L (%VAF)</t>
  </si>
  <si>
    <t>AC03L (%VAF)</t>
  </si>
  <si>
    <t>c.817C&gt;T</t>
  </si>
  <si>
    <t>p.Arg273Cys</t>
  </si>
  <si>
    <t>KRAS</t>
  </si>
  <si>
    <t>c.436G&gt;A</t>
  </si>
  <si>
    <t>p.Ala146Thr</t>
  </si>
  <si>
    <t>PTEN</t>
  </si>
  <si>
    <t>MTOR</t>
  </si>
  <si>
    <t>c.517C&gt;T</t>
  </si>
  <si>
    <t>c.7172G&gt;A</t>
  </si>
  <si>
    <t>p.Arg173Cys</t>
  </si>
  <si>
    <t>p.Gly2391Asp</t>
  </si>
  <si>
    <t>Patient AD</t>
  </si>
  <si>
    <t>TP53</t>
  </si>
  <si>
    <t>CHEK2</t>
  </si>
  <si>
    <t>c.844C&gt;T </t>
  </si>
  <si>
    <t>c.538C&gt;T</t>
  </si>
  <si>
    <t>p.Arg282Trp</t>
  </si>
  <si>
    <t>p.Arg180Ter</t>
  </si>
  <si>
    <t>AD01F (%VAF)</t>
  </si>
  <si>
    <t>AD03F (%VAF)</t>
  </si>
  <si>
    <t>AD04F (%VAF)</t>
  </si>
  <si>
    <t>AD01L (%VAF)</t>
  </si>
  <si>
    <t>AD02L (%VAF)</t>
  </si>
  <si>
    <t>ND</t>
  </si>
  <si>
    <t>Patient AE</t>
  </si>
  <si>
    <t>AE01F</t>
  </si>
  <si>
    <t>AE03F</t>
  </si>
  <si>
    <t>AE01L</t>
  </si>
  <si>
    <t>AE02L</t>
  </si>
  <si>
    <t>Patient AF</t>
  </si>
  <si>
    <t>AF01F (%VAF)</t>
  </si>
  <si>
    <t>AF02F (%VAF)</t>
  </si>
  <si>
    <t>AF05F (%VAF)</t>
  </si>
  <si>
    <t>AF08F (%VAF)</t>
  </si>
  <si>
    <t>AF01L (%VAF)</t>
  </si>
  <si>
    <t>AF02L (%VAF)</t>
  </si>
  <si>
    <t>AF03L (%VAF)</t>
  </si>
  <si>
    <t>APC</t>
  </si>
  <si>
    <t>c.400T&gt;C </t>
  </si>
  <si>
    <t>c.4260del</t>
  </si>
  <si>
    <t>p.Phe134Leu</t>
  </si>
  <si>
    <t>p.Ser1421ValfsTer52</t>
  </si>
  <si>
    <t>RB1</t>
  </si>
  <si>
    <t>Amplification</t>
  </si>
  <si>
    <t>NA</t>
  </si>
  <si>
    <t>c.1312+1G&gt;A </t>
  </si>
  <si>
    <t>Splicing</t>
  </si>
  <si>
    <t>PIK3CA</t>
  </si>
  <si>
    <t>c.277C&gt;T</t>
  </si>
  <si>
    <t>p.Arg93Trp</t>
  </si>
  <si>
    <t>Patient AG</t>
  </si>
  <si>
    <t>AG01F (%VAF)</t>
  </si>
  <si>
    <t>AG02F (%VAF)</t>
  </si>
  <si>
    <t>AG04F (%VAF)</t>
  </si>
  <si>
    <t>AG06 (%VAF)</t>
  </si>
  <si>
    <t>AG07 (%VAF)</t>
  </si>
  <si>
    <t>AG08 (%VAF)</t>
  </si>
  <si>
    <t>AG02L(%VAF)</t>
  </si>
  <si>
    <t>AG03L(%VAF)</t>
  </si>
  <si>
    <t>AG04L(%VAF)</t>
  </si>
  <si>
    <t>BRAF</t>
  </si>
  <si>
    <t>c.1799T&gt;A</t>
  </si>
  <si>
    <t>c.1090G&gt;A</t>
  </si>
  <si>
    <t>c.1624G&gt;A</t>
  </si>
  <si>
    <t>c.427G&gt;A</t>
  </si>
  <si>
    <t>p.Val143Met</t>
  </si>
  <si>
    <t>p.Val600Glu</t>
  </si>
  <si>
    <t>p.Gly364Arg</t>
  </si>
  <si>
    <t>p.Glu542Lys</t>
  </si>
  <si>
    <t>AG03F (%VAF)</t>
  </si>
  <si>
    <t>Patient AH</t>
  </si>
  <si>
    <t>c.4463T&gt;A</t>
  </si>
  <si>
    <t>FBXW7</t>
  </si>
  <si>
    <t>c.1498C&gt;T</t>
  </si>
  <si>
    <t>NRAS</t>
  </si>
  <si>
    <t>c.181C&gt;A</t>
  </si>
  <si>
    <t>c.527G&gt;T</t>
  </si>
  <si>
    <t>AH01F (%VAF)</t>
  </si>
  <si>
    <t>AH03F (%VAF)</t>
  </si>
  <si>
    <t>AH02F (%VAF)</t>
  </si>
  <si>
    <t>AH04F (%VAF)</t>
  </si>
  <si>
    <t>AH02L (%VAF)</t>
  </si>
  <si>
    <t>Patient AI</t>
  </si>
  <si>
    <t>AI01F (%VAF)</t>
  </si>
  <si>
    <t>AI02F (%VAF)</t>
  </si>
  <si>
    <t>AI03F (%VAF)</t>
  </si>
  <si>
    <t>AI05F (%VAF)</t>
  </si>
  <si>
    <t>AI06F (%VAF)</t>
  </si>
  <si>
    <t>AI01L (%VAF)</t>
  </si>
  <si>
    <t>AI02L (%VAF)</t>
  </si>
  <si>
    <t>EGFR</t>
  </si>
  <si>
    <t>MYC</t>
  </si>
  <si>
    <t>c.2012G&gt;A</t>
  </si>
  <si>
    <t>c.3140A&gt;T</t>
  </si>
  <si>
    <t>c.844C&gt;T</t>
  </si>
  <si>
    <t>c.4391_4394delAGAG</t>
  </si>
  <si>
    <t>c.4464_4465delAT</t>
  </si>
  <si>
    <t>p.Arg671His</t>
  </si>
  <si>
    <t>p.His1047Leu</t>
  </si>
  <si>
    <t>p.Glu1464ValfsTer8</t>
  </si>
  <si>
    <t>p.Leu1488PhefsTer25</t>
  </si>
  <si>
    <t>p.Gln61Lys</t>
  </si>
  <si>
    <t>p.His500Tyr</t>
  </si>
  <si>
    <t>p.Leu1488Ter</t>
  </si>
  <si>
    <t>p.Cys176Phe</t>
  </si>
  <si>
    <t>Patient AJ</t>
  </si>
  <si>
    <t>AJ02F (%VAF)</t>
  </si>
  <si>
    <t>AJ03 (%VAF)</t>
  </si>
  <si>
    <t>AJ04F (%VAF)</t>
  </si>
  <si>
    <t>AJ05L (%VAF)</t>
  </si>
  <si>
    <t>AJ06L (%VAF)</t>
  </si>
  <si>
    <t>c.792_794delACT</t>
  </si>
  <si>
    <t>p.Leu265del</t>
  </si>
  <si>
    <t>Patient AK</t>
  </si>
  <si>
    <t>AK01F (%VAF)</t>
  </si>
  <si>
    <t>AK02F (%VAF)</t>
  </si>
  <si>
    <t>AK04F (%VAF)</t>
  </si>
  <si>
    <t>AK01L (%VAF)</t>
  </si>
  <si>
    <t>c.4222G&gt;T</t>
  </si>
  <si>
    <t>SMAD4</t>
  </si>
  <si>
    <t>c.1496G&gt;A</t>
  </si>
  <si>
    <t>c.1862_1866delTTAC</t>
  </si>
  <si>
    <t>p.Glu1408Ter</t>
  </si>
  <si>
    <t>p.Tyr622GlyfsTer7</t>
  </si>
  <si>
    <t>p.Cys499Tyr</t>
  </si>
  <si>
    <t>AK03F (%VAF)</t>
  </si>
  <si>
    <t>Patient AL</t>
  </si>
  <si>
    <t>c.34G&gt;A</t>
  </si>
  <si>
    <t>p.Gly12Ser</t>
  </si>
  <si>
    <t>AL01F (%VAF)</t>
  </si>
  <si>
    <t>AL02F (%VAF)</t>
  </si>
  <si>
    <t>AL04 (%VAF)</t>
  </si>
  <si>
    <t>AL01L (%VAF)</t>
  </si>
  <si>
    <t>AL02L (%VAF)</t>
  </si>
  <si>
    <t>p.Ser837Ter</t>
  </si>
  <si>
    <t>c.2510C&gt;G</t>
  </si>
  <si>
    <t>Patient AM</t>
  </si>
  <si>
    <t>AM01F (%VAF)</t>
  </si>
  <si>
    <t>AM02 (%VAF)</t>
  </si>
  <si>
    <t>AM03F (%VAF)</t>
  </si>
  <si>
    <t>1st Liver Metastasis</t>
  </si>
  <si>
    <t>AM04F (%VAF)</t>
  </si>
  <si>
    <t>AM05F (%VAF)</t>
  </si>
  <si>
    <t>AM06F (%VAF)</t>
  </si>
  <si>
    <t>2nd Liver Metastasis</t>
  </si>
  <si>
    <t>AM01L (%VAF)</t>
  </si>
  <si>
    <t>AM02L (%VAF)</t>
  </si>
  <si>
    <t>Patient AN</t>
  </si>
  <si>
    <t>c.35G&gt;T</t>
  </si>
  <si>
    <t>AN01F (%VAF)</t>
  </si>
  <si>
    <t>AN02F (%VAF)</t>
  </si>
  <si>
    <t>AN03F (%VAF)</t>
  </si>
  <si>
    <t>AN04F (%VAF)</t>
  </si>
  <si>
    <t>AN05F (%VAF)</t>
  </si>
  <si>
    <t>AN01L (%VAF)</t>
  </si>
  <si>
    <t>AN02L (%VAF)</t>
  </si>
  <si>
    <t>p.Gly12Val </t>
  </si>
  <si>
    <t>AO01F (%VAF)</t>
  </si>
  <si>
    <t>AO02F (%VAF)</t>
  </si>
  <si>
    <t>AO03F (%VAF)</t>
  </si>
  <si>
    <t>AO04F (%VAF)</t>
  </si>
  <si>
    <t>AO05F (%VAF)</t>
  </si>
  <si>
    <t>AO06F (%VAF)</t>
  </si>
  <si>
    <t>AO01L</t>
  </si>
  <si>
    <t>c.2945C&gt;A</t>
  </si>
  <si>
    <t>c.7618C&gt;T</t>
  </si>
  <si>
    <t>c.782+1G&gt;A</t>
  </si>
  <si>
    <t>KIT</t>
  </si>
  <si>
    <t>c.1694G&gt;T</t>
  </si>
  <si>
    <t>STK11</t>
  </si>
  <si>
    <t>c.580G&gt;T</t>
  </si>
  <si>
    <t>ESR1</t>
  </si>
  <si>
    <t>c.1180C&gt;T</t>
  </si>
  <si>
    <t>c.4741del</t>
  </si>
  <si>
    <t>p.Ser982Ter</t>
  </si>
  <si>
    <t>p.Pro2540Ser</t>
  </si>
  <si>
    <t>splicing</t>
  </si>
  <si>
    <t>p.Asp194Tyr</t>
  </si>
  <si>
    <t>p.Arg394Cys</t>
  </si>
  <si>
    <t>p.S1581Lfs*69</t>
  </si>
  <si>
    <t>Patient AO</t>
  </si>
  <si>
    <t>Patient AP</t>
  </si>
  <si>
    <t>AP01F (%VAF)</t>
  </si>
  <si>
    <t>AP02F (%VAF)</t>
  </si>
  <si>
    <t>AP03F (%VAF)</t>
  </si>
  <si>
    <t>AP04F (%VAF)</t>
  </si>
  <si>
    <t>AP01L (%VAF)</t>
  </si>
  <si>
    <t>AP02L (%VAF)</t>
  </si>
  <si>
    <t>c.847C&gt;T</t>
  </si>
  <si>
    <t>c.4099C&gt;T</t>
  </si>
  <si>
    <t>c.3140A&gt;G </t>
  </si>
  <si>
    <t>p.Arg283Ter</t>
  </si>
  <si>
    <t>p.Gln1367Ter</t>
  </si>
  <si>
    <t>p.Arg175His </t>
  </si>
  <si>
    <t>Patient AQ</t>
  </si>
  <si>
    <t>c.532-2A&gt;G</t>
  </si>
  <si>
    <t>c.182A&gt;G</t>
  </si>
  <si>
    <t>c.638G&gt;T</t>
  </si>
  <si>
    <t>AQ01F (%VAF)</t>
  </si>
  <si>
    <t>AQ02F (%VAF)</t>
  </si>
  <si>
    <t>AQ03F (%VAF)</t>
  </si>
  <si>
    <t>AQ04F (%VAF)</t>
  </si>
  <si>
    <t>p.Gln61Arg</t>
  </si>
  <si>
    <t>p.Arg213Leu</t>
  </si>
  <si>
    <t>Nonsense</t>
  </si>
  <si>
    <t>Missense</t>
  </si>
  <si>
    <t>Frameshift</t>
  </si>
  <si>
    <t>In-frame deletion</t>
  </si>
  <si>
    <t>p.Gly565Val</t>
  </si>
  <si>
    <t>Abbreviations</t>
  </si>
  <si>
    <t>Not detected</t>
  </si>
  <si>
    <t>Not applicable</t>
  </si>
  <si>
    <t>CNA</t>
  </si>
  <si>
    <t>Copy Number Alterations</t>
  </si>
  <si>
    <t>2nd liver metastasis</t>
  </si>
  <si>
    <t>1st liver metastasis</t>
  </si>
  <si>
    <t>SNVs</t>
  </si>
  <si>
    <t>Sample type</t>
  </si>
  <si>
    <t>Primary tissue</t>
  </si>
  <si>
    <t>Metastatic tissue</t>
  </si>
  <si>
    <t>Mutation present</t>
  </si>
  <si>
    <t>Mutation not detected</t>
  </si>
  <si>
    <t>c.35G&gt;A </t>
  </si>
  <si>
    <t>MLH1</t>
  </si>
  <si>
    <t>RET</t>
  </si>
  <si>
    <t>CTNNB1</t>
  </si>
  <si>
    <t>MSH6</t>
  </si>
  <si>
    <t>RAF1</t>
  </si>
  <si>
    <t>INDELs</t>
  </si>
  <si>
    <t>CDH1</t>
  </si>
  <si>
    <t>CDKN2A</t>
  </si>
  <si>
    <t>No mutations detected</t>
  </si>
  <si>
    <t>CNAs</t>
  </si>
  <si>
    <t>Coding impact</t>
  </si>
  <si>
    <t>INDELS</t>
  </si>
  <si>
    <t>INDEL</t>
  </si>
  <si>
    <t>Patient AR</t>
  </si>
  <si>
    <t>TERT</t>
  </si>
  <si>
    <t>c.1-124C&gt;T</t>
  </si>
  <si>
    <t>c.3956del </t>
  </si>
  <si>
    <t>Patient ID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</si>
  <si>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</si>
  <si>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</si>
  <si>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</si>
  <si>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</si>
  <si>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</si>
  <si>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</si>
  <si>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</si>
  <si>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</si>
  <si>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</si>
  <si>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</si>
  <si>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</si>
  <si>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</si>
  <si>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</si>
  <si>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</si>
  <si>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</si>
  <si>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</si>
  <si>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</si>
  <si>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</si>
  <si>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SNVs &amp; INDELs</t>
  </si>
  <si>
    <t>Gender</t>
  </si>
  <si>
    <t xml:space="preserve">Male </t>
  </si>
  <si>
    <t>Female</t>
  </si>
  <si>
    <t>Metastatic liver tissue</t>
  </si>
  <si>
    <t>Alteration type</t>
  </si>
  <si>
    <t>p.P1319Lfs*2 </t>
  </si>
  <si>
    <t>Intronic</t>
  </si>
  <si>
    <t>CAN</t>
  </si>
  <si>
    <t>AR01F (%VAF)</t>
  </si>
  <si>
    <t>AR02F (%VAF)</t>
  </si>
  <si>
    <t>AR03F (%VAF)</t>
  </si>
  <si>
    <t>AR04F (%VAF)</t>
  </si>
  <si>
    <t>AR05F (%VAF)</t>
  </si>
  <si>
    <t>AR06F (%VAF)</t>
  </si>
  <si>
    <t>AR07F (%VAF)</t>
  </si>
  <si>
    <t>Metachronous liver  metastasis</t>
  </si>
  <si>
    <t xml:space="preserve"> AA</t>
  </si>
  <si>
    <t xml:space="preserve"> AB</t>
  </si>
  <si>
    <t xml:space="preserve"> AC</t>
  </si>
  <si>
    <t xml:space="preserve"> AD</t>
  </si>
  <si>
    <t xml:space="preserve"> AE</t>
  </si>
  <si>
    <t xml:space="preserve"> AF</t>
  </si>
  <si>
    <t xml:space="preserve"> AG</t>
  </si>
  <si>
    <t xml:space="preserve"> AH</t>
  </si>
  <si>
    <t xml:space="preserve"> AI</t>
  </si>
  <si>
    <t xml:space="preserve"> AJ</t>
  </si>
  <si>
    <t xml:space="preserve"> AK</t>
  </si>
  <si>
    <t xml:space="preserve"> AL</t>
  </si>
  <si>
    <t xml:space="preserve"> AM</t>
  </si>
  <si>
    <t xml:space="preserve"> AN</t>
  </si>
  <si>
    <t xml:space="preserve"> AO</t>
  </si>
  <si>
    <t xml:space="preserve"> AP</t>
  </si>
  <si>
    <t xml:space="preserve"> AQ</t>
  </si>
  <si>
    <t xml:space="preserve"> AR</t>
  </si>
  <si>
    <t># genetic alterations</t>
  </si>
  <si>
    <t>stdev</t>
  </si>
  <si>
    <t>Average</t>
  </si>
  <si>
    <t>Median</t>
  </si>
  <si>
    <t>PMID:22440753;PMID:23539443</t>
  </si>
  <si>
    <t>Type of tumor tested</t>
  </si>
  <si>
    <t>Source</t>
  </si>
  <si>
    <t>Tankyrase inhibitor</t>
  </si>
  <si>
    <t>Responsive</t>
  </si>
  <si>
    <t>COREAD</t>
  </si>
  <si>
    <t>Pre-clinical</t>
  </si>
  <si>
    <t>Cetuximab (EGFR mAb inhibitor)</t>
  </si>
  <si>
    <t>No</t>
  </si>
  <si>
    <t>Regulatory approval (FDA and/or EMA)</t>
  </si>
  <si>
    <t>Late trials, FDA, NCCN</t>
  </si>
  <si>
    <t>Panitumumab (EGFR mAb inhibitor)</t>
  </si>
  <si>
    <t>Resistant</t>
  </si>
  <si>
    <t>FDA guidelines</t>
  </si>
  <si>
    <t>PMID:27114605, NCCN guidelines, FDA guidelines</t>
  </si>
  <si>
    <t>FDA guidelines, NCCN guidelines</t>
  </si>
  <si>
    <t>HSP90 inhibitor</t>
  </si>
  <si>
    <t>PMID:26009011</t>
  </si>
  <si>
    <t>Drug level Evidence</t>
  </si>
  <si>
    <t>PI3K pathway inhibitor</t>
  </si>
  <si>
    <t>Case report</t>
  </si>
  <si>
    <t>BLCA, HNC, HNSC, ST</t>
  </si>
  <si>
    <t>ASCO 2015 (abstr 6049);ESMO 2013 (abstr P017);ASCO 2015 (abstr 2516), PMID:26787751;PMID:26763254, ASCO 2015 (abstr 2501)</t>
  </si>
  <si>
    <t>PMID:20619739</t>
  </si>
  <si>
    <t>Vandetanib (Pan-TK inhibitor)</t>
  </si>
  <si>
    <t>THCA, TH</t>
  </si>
  <si>
    <t>PMID:22025146;PMID:20065189</t>
  </si>
  <si>
    <t>Sorafenib</t>
  </si>
  <si>
    <t>PRAD</t>
  </si>
  <si>
    <t>PMID:20526349</t>
  </si>
  <si>
    <t>Trametinib</t>
  </si>
  <si>
    <t>PMID:24569458</t>
  </si>
  <si>
    <t>L</t>
  </si>
  <si>
    <t>PMID:28751540</t>
  </si>
  <si>
    <t>MPI-0479605, BAY1217389, NMS-P715, Mps-BAY2b, NTRC 0066-0, Mps1-IN-1 (Msp1 inhibitors)</t>
  </si>
  <si>
    <t>FDA</t>
  </si>
  <si>
    <t>Vinorelbine</t>
  </si>
  <si>
    <t>PMID:22399804</t>
  </si>
  <si>
    <t>Other</t>
  </si>
  <si>
    <t>Approval Indication</t>
  </si>
  <si>
    <t>Colorectal</t>
  </si>
  <si>
    <t>Afatinib (ERBB2 &amp; EGFR inhibitor)</t>
  </si>
  <si>
    <t>Erlotinib (EGFR inhibitor)</t>
  </si>
  <si>
    <t>Osimertinib (EGFR inhibitor)</t>
  </si>
  <si>
    <t>NSCLC</t>
  </si>
  <si>
    <t>Remarks</t>
  </si>
  <si>
    <t xml:space="preserve">Drug effect related to other missesnce EGFR variants </t>
  </si>
  <si>
    <t>Drug effect related to the excact alteration identified</t>
  </si>
  <si>
    <t>Ilorasertib (AURKA-VEGF inhibitor)</t>
  </si>
  <si>
    <t>NCT02478320</t>
  </si>
  <si>
    <t>Advanced cancer</t>
  </si>
  <si>
    <t>Early trials</t>
  </si>
  <si>
    <t>PMID:28188185</t>
  </si>
  <si>
    <t>Pembrolizumab</t>
  </si>
  <si>
    <t xml:space="preserve">Drug effect related to other missesnce POLE variants. Pembrolizumab approved for MSI-H tumors, not yet approved for POLE mutated tumors </t>
  </si>
  <si>
    <t>HDM2 inhibitor</t>
  </si>
  <si>
    <t>AML</t>
  </si>
  <si>
    <t>AACR 2017 (abstr CT152)</t>
  </si>
  <si>
    <t>Drug effect related to the same type of gene alteration</t>
  </si>
  <si>
    <t>BRCA</t>
  </si>
  <si>
    <t>Late trials</t>
  </si>
  <si>
    <t>PMID:21163703;PMID:19398573</t>
  </si>
  <si>
    <t>Everolimus (MTOR inhibitor)</t>
  </si>
  <si>
    <t>Solid tumor</t>
  </si>
  <si>
    <t>PMID: 27482884</t>
  </si>
  <si>
    <t>Olaparib (PARP inhibitor)</t>
  </si>
  <si>
    <t>AACR 2015 (abstr CT322);PMID:26510020</t>
  </si>
  <si>
    <t>Encorafenib/Cetuximab</t>
  </si>
  <si>
    <t>Rectal</t>
  </si>
  <si>
    <t>FDA, NCCN</t>
  </si>
  <si>
    <t>NCCN guidelines</t>
  </si>
  <si>
    <t>Cobimetinib + Vemurafenib</t>
  </si>
  <si>
    <t>Melanoma</t>
  </si>
  <si>
    <t>NCCN</t>
  </si>
  <si>
    <t>Encorafenib + Panitumumab</t>
  </si>
  <si>
    <t>Colon</t>
  </si>
  <si>
    <t>Tubulin inhibitor</t>
  </si>
  <si>
    <t>OVA, Colon</t>
  </si>
  <si>
    <t>PMID:21368834</t>
  </si>
  <si>
    <t>PMID:24024839;PMID:23325582;PMID:20619739</t>
  </si>
  <si>
    <t>No response</t>
  </si>
  <si>
    <t>Clinical study</t>
  </si>
  <si>
    <r>
      <t xml:space="preserve">PMID: </t>
    </r>
    <r>
      <rPr>
        <b/>
        <sz val="11"/>
        <color theme="1"/>
        <rFont val="Calibri"/>
        <family val="2"/>
        <scheme val="minor"/>
      </rPr>
      <t>29703253</t>
    </r>
  </si>
  <si>
    <t>Drug effect related to different  SMAD4 variants</t>
  </si>
  <si>
    <t>GIST</t>
  </si>
  <si>
    <t>Imatinib (BCR-ABL inhibitor &amp; KIT inhibitor)</t>
  </si>
  <si>
    <t>Sunitinib (Pan-TK inhibitor)</t>
  </si>
  <si>
    <t>FDA guidelines;Late trials</t>
  </si>
  <si>
    <t>PMID:18955458;FDA</t>
  </si>
  <si>
    <t>ASCO 2018 (abstr 3028)</t>
  </si>
  <si>
    <t>Durvalumab (PD1 inhibitor), Durvalumab+Tremelimumab</t>
  </si>
  <si>
    <t>Exemestane (Hormonal therapy)</t>
  </si>
  <si>
    <t>Fluvestrant (Hormonal therapy)</t>
  </si>
  <si>
    <t>PMID:27269946</t>
  </si>
  <si>
    <t>*NCCN Clinical practise guidelines in OncologyL Colon Cancer, version 2.2021. Metastatic colorectal cancer: ESMO Clinical Practice Guidelines for diagnosis, treatment and follow-up. Annals of Oncology25 (Supplement 3): iii1–iii9, 2014</t>
  </si>
  <si>
    <t>✓</t>
  </si>
  <si>
    <t>Notes</t>
  </si>
  <si>
    <t>Drug**</t>
  </si>
  <si>
    <t>Gene included in  guidelines (NCCN and/or ESMO)*</t>
  </si>
  <si>
    <t>Drug Effect***</t>
  </si>
  <si>
    <t>***Drug effect refers to the effect on the tumor type tested</t>
  </si>
  <si>
    <t>**Drugs listed in the tables refer to either approved drugs or drugs under invastigaiton in clinical or pre-clinical studies for the indicated or other cancer type. In the case of non-approved drugs, a selection of drugs based on the highest level of evidence is recorded here. Other drugs not listed here might also be under investigation in pre-clinical or clinical studies.</t>
  </si>
  <si>
    <t>No. Patients</t>
  </si>
  <si>
    <t>Patient Benefit group</t>
  </si>
  <si>
    <t>Non-EGFR drug under clinical/pre-clinical investigation</t>
  </si>
  <si>
    <t>Non-EGFR FDA approved drug- off label use</t>
  </si>
  <si>
    <t>Non-EGFR FDA approved drug for CRC</t>
  </si>
  <si>
    <t>EGFR mAb (KRAS/NRAS negative)</t>
  </si>
  <si>
    <t>PMID:29401002</t>
  </si>
  <si>
    <t>PMID:26720423</t>
  </si>
  <si>
    <t>PMID:26354527</t>
  </si>
  <si>
    <t>PMID:32139298</t>
  </si>
  <si>
    <t>Pazopanib + Vorinostat</t>
  </si>
  <si>
    <t>PMID:25669829</t>
  </si>
  <si>
    <t>Alpelisib</t>
  </si>
  <si>
    <t>PMID: 27480103; NCT01689519</t>
  </si>
  <si>
    <t>Type of alterations</t>
  </si>
  <si>
    <t>other</t>
  </si>
  <si>
    <t>sum</t>
  </si>
  <si>
    <t>%</t>
  </si>
  <si>
    <t>Amplifications</t>
  </si>
  <si>
    <t>Metachronous LM</t>
  </si>
  <si>
    <t>CRC Pre-clinical</t>
  </si>
  <si>
    <t>Clinical non-CRC</t>
  </si>
  <si>
    <t>FDA non-CRC</t>
  </si>
  <si>
    <t>Pre-clinical non-CRC</t>
  </si>
  <si>
    <t>CRC Clinical</t>
  </si>
  <si>
    <t>FDA CRC</t>
  </si>
  <si>
    <t>FDA non-CRC +/- (pre)clinical CRC</t>
  </si>
  <si>
    <t>Approved drug, other indication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</si>
</sst>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1"/>
      <name val="Calibri"/>
      <family val="2"/>
      <scheme val="minor"/>
    </font>
    <font>
      <sz val="10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scheme val="minor"/>
    </font>
    <font>
      <sz val="11"/>
      <color theme="1"/>
      <name val="Segoe UI Symbol"/>
      <family val="2"/>
    </font>
  </fonts>
  <fills count="2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gradientFill degree="180">
        <stop position="0">
          <color rgb="FFFF0000"/>
        </stop>
        <stop position="1">
          <color theme="4" tint="-0.25098422193060094"/>
        </stop>
      </gradientFill>
    </fill>
    <fill>
      <patternFill patternType="solid">
        <fgColor rgb="FFFF0000"/>
        <bgColor indexed="64"/>
      </patternFill>
    </fill>
    <fill>
      <gradientFill degree="180">
        <stop position="0">
          <color rgb="FFFF0000"/>
        </stop>
        <stop position="1">
          <color theme="4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theme="0"/>
      </left>
      <right/>
      <top style="thick">
        <color theme="0"/>
      </top>
      <bottom style="medium">
        <color rgb="FFFFFFFF"/>
      </bottom>
      <diagonal/>
    </border>
    <border>
      <left/>
      <right/>
      <top style="thick">
        <color theme="0"/>
      </top>
      <bottom style="medium">
        <color rgb="FFFFFFFF"/>
      </bottom>
      <diagonal/>
    </border>
    <border>
      <left/>
      <right style="thick">
        <color theme="0"/>
      </right>
      <top style="thick">
        <color theme="0"/>
      </top>
      <bottom style="medium">
        <color rgb="FFFFFFFF"/>
      </bottom>
      <diagonal/>
    </border>
    <border>
      <left/>
      <right style="thick">
        <color rgb="FFFFFFFF"/>
      </right>
      <top style="thick">
        <color theme="0"/>
      </top>
      <bottom style="medium">
        <color rgb="FFFFFFFF"/>
      </bottom>
      <diagonal/>
    </border>
    <border>
      <left style="thick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 style="thick">
        <color theme="0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ck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theme="0"/>
      </left>
      <right/>
      <top style="medium">
        <color rgb="FFFFFFFF"/>
      </top>
      <bottom style="thick">
        <color theme="0"/>
      </bottom>
      <diagonal/>
    </border>
    <border>
      <left/>
      <right/>
      <top style="medium">
        <color rgb="FFFFFFFF"/>
      </top>
      <bottom style="thick">
        <color theme="0"/>
      </bottom>
      <diagonal/>
    </border>
    <border>
      <left/>
      <right style="thick">
        <color theme="0"/>
      </right>
      <top style="medium">
        <color rgb="FFFFFFFF"/>
      </top>
      <bottom style="thick">
        <color theme="0"/>
      </bottom>
      <diagonal/>
    </border>
    <border>
      <left/>
      <right style="thick">
        <color rgb="FFFFFFFF"/>
      </right>
      <top style="medium">
        <color rgb="FFFFFFFF"/>
      </top>
      <bottom style="thick">
        <color theme="0"/>
      </bottom>
      <diagonal/>
    </border>
    <border>
      <left style="thick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</borders>
  <cellStyleXfs count="2">
    <xf numFmtId="0" fontId="0" fillId="0" borderId="0"/>
    <xf numFmtId="0" fontId="2" fillId="0" borderId="0"/>
  </cellStyleXfs>
  <cellXfs count="370">
    <xf numFmtId="0" fontId="0" fillId="0" borderId="0" xfId="0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2" borderId="1" xfId="0" applyFont="1" applyFill="1" applyBorder="1" applyAlignment="1"/>
    <xf numFmtId="0" fontId="0" fillId="0" borderId="0" xfId="0" applyFill="1" applyBorder="1" applyAlignment="1">
      <alignment horizontal="center" wrapText="1"/>
    </xf>
    <xf numFmtId="0" fontId="8" fillId="2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5" borderId="1" xfId="0" applyFill="1" applyBorder="1"/>
    <xf numFmtId="0" fontId="12" fillId="0" borderId="0" xfId="0" applyFont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1" xfId="0" applyBorder="1"/>
    <xf numFmtId="0" fontId="12" fillId="0" borderId="1" xfId="0" applyFont="1" applyBorder="1"/>
    <xf numFmtId="0" fontId="0" fillId="5" borderId="3" xfId="0" applyFill="1" applyBorder="1"/>
    <xf numFmtId="0" fontId="0" fillId="5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0" fillId="9" borderId="1" xfId="0" applyFill="1" applyBorder="1"/>
    <xf numFmtId="0" fontId="5" fillId="7" borderId="1" xfId="0" applyFont="1" applyFill="1" applyBorder="1" applyAlignment="1">
      <alignment horizontal="center"/>
    </xf>
    <xf numFmtId="0" fontId="8" fillId="0" borderId="1" xfId="0" applyFont="1" applyBorder="1"/>
    <xf numFmtId="0" fontId="5" fillId="5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0" fillId="0" borderId="4" xfId="0" applyBorder="1"/>
    <xf numFmtId="0" fontId="0" fillId="0" borderId="2" xfId="0" applyBorder="1"/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5" xfId="0" applyFill="1" applyBorder="1"/>
    <xf numFmtId="0" fontId="0" fillId="0" borderId="5" xfId="0" applyBorder="1"/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5" xfId="0" applyFont="1" applyBorder="1"/>
    <xf numFmtId="0" fontId="2" fillId="0" borderId="1" xfId="1" applyBorder="1" applyAlignment="1">
      <alignment horizontal="center"/>
    </xf>
    <xf numFmtId="0" fontId="11" fillId="10" borderId="8" xfId="0" applyFont="1" applyFill="1" applyBorder="1"/>
    <xf numFmtId="0" fontId="11" fillId="4" borderId="9" xfId="0" applyFont="1" applyFill="1" applyBorder="1"/>
    <xf numFmtId="0" fontId="0" fillId="4" borderId="9" xfId="0" applyFill="1" applyBorder="1"/>
    <xf numFmtId="0" fontId="0" fillId="4" borderId="10" xfId="0" applyFill="1" applyBorder="1"/>
    <xf numFmtId="0" fontId="0" fillId="0" borderId="11" xfId="0" applyBorder="1"/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0" fillId="0" borderId="1" xfId="0" applyFont="1" applyBorder="1"/>
    <xf numFmtId="0" fontId="6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12" fillId="0" borderId="3" xfId="0" applyFont="1" applyBorder="1"/>
    <xf numFmtId="0" fontId="4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1" fillId="4" borderId="8" xfId="0" applyFont="1" applyFill="1" applyBorder="1"/>
    <xf numFmtId="0" fontId="11" fillId="4" borderId="9" xfId="0" applyFont="1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1" fillId="4" borderId="10" xfId="0" applyFont="1" applyFill="1" applyBorder="1"/>
    <xf numFmtId="0" fontId="12" fillId="4" borderId="9" xfId="0" applyFont="1" applyFill="1" applyBorder="1" applyAlignment="1">
      <alignment horizontal="left"/>
    </xf>
    <xf numFmtId="0" fontId="12" fillId="4" borderId="9" xfId="0" applyFont="1" applyFill="1" applyBorder="1"/>
    <xf numFmtId="0" fontId="12" fillId="4" borderId="10" xfId="0" applyFont="1" applyFill="1" applyBorder="1"/>
    <xf numFmtId="0" fontId="12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10" borderId="9" xfId="0" applyFont="1" applyFill="1" applyBorder="1"/>
    <xf numFmtId="0" fontId="0" fillId="10" borderId="9" xfId="0" applyFill="1" applyBorder="1"/>
    <xf numFmtId="0" fontId="0" fillId="10" borderId="10" xfId="0" applyFill="1" applyBorder="1"/>
    <xf numFmtId="0" fontId="11" fillId="10" borderId="9" xfId="0" applyFont="1" applyFill="1" applyBorder="1"/>
    <xf numFmtId="0" fontId="0" fillId="9" borderId="14" xfId="0" applyFill="1" applyBorder="1"/>
    <xf numFmtId="0" fontId="0" fillId="9" borderId="15" xfId="0" applyFill="1" applyBorder="1"/>
    <xf numFmtId="0" fontId="0" fillId="9" borderId="16" xfId="0" applyFill="1" applyBorder="1"/>
    <xf numFmtId="0" fontId="17" fillId="9" borderId="14" xfId="0" applyFont="1" applyFill="1" applyBorder="1" applyAlignment="1">
      <alignment horizontal="right"/>
    </xf>
    <xf numFmtId="0" fontId="0" fillId="12" borderId="25" xfId="0" applyFill="1" applyBorder="1"/>
    <xf numFmtId="0" fontId="0" fillId="12" borderId="16" xfId="0" applyFill="1" applyBorder="1"/>
    <xf numFmtId="0" fontId="0" fillId="12" borderId="26" xfId="0" applyFill="1" applyBorder="1"/>
    <xf numFmtId="0" fontId="0" fillId="11" borderId="25" xfId="0" applyFill="1" applyBorder="1"/>
    <xf numFmtId="0" fontId="0" fillId="11" borderId="16" xfId="0" applyFill="1" applyBorder="1"/>
    <xf numFmtId="0" fontId="0" fillId="11" borderId="26" xfId="0" applyFill="1" applyBorder="1"/>
    <xf numFmtId="0" fontId="0" fillId="13" borderId="25" xfId="0" applyFill="1" applyBorder="1" applyAlignment="1">
      <alignment horizontal="center"/>
    </xf>
    <xf numFmtId="0" fontId="0" fillId="11" borderId="27" xfId="0" applyFill="1" applyBorder="1"/>
    <xf numFmtId="0" fontId="0" fillId="11" borderId="28" xfId="0" applyFill="1" applyBorder="1"/>
    <xf numFmtId="0" fontId="0" fillId="11" borderId="14" xfId="0" applyFill="1" applyBorder="1"/>
    <xf numFmtId="0" fontId="0" fillId="14" borderId="25" xfId="0" applyFill="1" applyBorder="1"/>
    <xf numFmtId="0" fontId="0" fillId="14" borderId="16" xfId="0" applyFill="1" applyBorder="1"/>
    <xf numFmtId="0" fontId="0" fillId="15" borderId="25" xfId="0" applyFill="1" applyBorder="1"/>
    <xf numFmtId="0" fontId="0" fillId="15" borderId="16" xfId="0" applyFill="1" applyBorder="1"/>
    <xf numFmtId="0" fontId="0" fillId="11" borderId="15" xfId="0" applyFill="1" applyBorder="1"/>
    <xf numFmtId="0" fontId="0" fillId="15" borderId="26" xfId="0" applyFill="1" applyBorder="1"/>
    <xf numFmtId="0" fontId="0" fillId="14" borderId="26" xfId="0" applyFill="1" applyBorder="1"/>
    <xf numFmtId="0" fontId="0" fillId="12" borderId="14" xfId="0" applyFill="1" applyBorder="1"/>
    <xf numFmtId="0" fontId="0" fillId="16" borderId="16" xfId="0" applyFill="1" applyBorder="1"/>
    <xf numFmtId="0" fontId="0" fillId="16" borderId="25" xfId="0" applyFill="1" applyBorder="1"/>
    <xf numFmtId="0" fontId="0" fillId="6" borderId="16" xfId="0" applyFill="1" applyBorder="1"/>
    <xf numFmtId="0" fontId="0" fillId="7" borderId="16" xfId="0" applyFill="1" applyBorder="1"/>
    <xf numFmtId="0" fontId="0" fillId="12" borderId="15" xfId="0" applyFill="1" applyBorder="1"/>
    <xf numFmtId="0" fontId="0" fillId="17" borderId="16" xfId="0" applyFill="1" applyBorder="1"/>
    <xf numFmtId="0" fontId="0" fillId="18" borderId="16" xfId="0" applyFill="1" applyBorder="1"/>
    <xf numFmtId="0" fontId="0" fillId="16" borderId="26" xfId="0" applyFill="1" applyBorder="1"/>
    <xf numFmtId="0" fontId="0" fillId="19" borderId="16" xfId="0" applyFill="1" applyBorder="1"/>
    <xf numFmtId="0" fontId="0" fillId="9" borderId="25" xfId="0" applyFill="1" applyBorder="1"/>
    <xf numFmtId="0" fontId="0" fillId="9" borderId="26" xfId="0" applyFill="1" applyBorder="1"/>
    <xf numFmtId="0" fontId="0" fillId="9" borderId="27" xfId="0" applyFill="1" applyBorder="1"/>
    <xf numFmtId="0" fontId="0" fillId="9" borderId="28" xfId="0" applyFill="1" applyBorder="1"/>
    <xf numFmtId="0" fontId="0" fillId="9" borderId="14" xfId="0" applyFill="1" applyBorder="1" applyAlignment="1">
      <alignment horizontal="right"/>
    </xf>
    <xf numFmtId="0" fontId="0" fillId="6" borderId="25" xfId="0" applyFill="1" applyBorder="1"/>
    <xf numFmtId="0" fontId="0" fillId="17" borderId="26" xfId="0" applyFill="1" applyBorder="1"/>
    <xf numFmtId="0" fontId="0" fillId="17" borderId="27" xfId="0" applyFill="1" applyBorder="1"/>
    <xf numFmtId="0" fontId="0" fillId="6" borderId="28" xfId="0" applyFill="1" applyBorder="1"/>
    <xf numFmtId="0" fontId="0" fillId="17" borderId="14" xfId="0" applyFill="1" applyBorder="1"/>
    <xf numFmtId="0" fontId="0" fillId="7" borderId="25" xfId="0" applyFill="1" applyBorder="1"/>
    <xf numFmtId="0" fontId="0" fillId="6" borderId="15" xfId="0" applyFill="1" applyBorder="1"/>
    <xf numFmtId="0" fontId="0" fillId="7" borderId="26" xfId="0" applyFill="1" applyBorder="1"/>
    <xf numFmtId="0" fontId="0" fillId="0" borderId="16" xfId="0" applyFill="1" applyBorder="1"/>
    <xf numFmtId="0" fontId="8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/>
    <xf numFmtId="0" fontId="18" fillId="0" borderId="0" xfId="0" applyFont="1"/>
    <xf numFmtId="0" fontId="0" fillId="0" borderId="0" xfId="0" applyFill="1" applyBorder="1"/>
    <xf numFmtId="164" fontId="0" fillId="0" borderId="0" xfId="0" applyNumberFormat="1"/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0" borderId="1" xfId="0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 wrapText="1"/>
    </xf>
    <xf numFmtId="0" fontId="0" fillId="20" borderId="0" xfId="0" applyFill="1" applyAlignment="1">
      <alignment horizontal="center" vertical="center"/>
    </xf>
    <xf numFmtId="0" fontId="0" fillId="20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0" fillId="21" borderId="1" xfId="0" applyFill="1" applyBorder="1"/>
    <xf numFmtId="0" fontId="0" fillId="9" borderId="0" xfId="0" applyFill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0" fillId="22" borderId="1" xfId="0" applyFont="1" applyFill="1" applyBorder="1" applyAlignment="1">
      <alignment horizontal="center" vertical="center"/>
    </xf>
    <xf numFmtId="0" fontId="0" fillId="22" borderId="0" xfId="0" applyFill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 wrapText="1"/>
    </xf>
    <xf numFmtId="0" fontId="0" fillId="17" borderId="0" xfId="0" applyFill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 wrapText="1"/>
    </xf>
    <xf numFmtId="0" fontId="0" fillId="23" borderId="1" xfId="0" applyFill="1" applyBorder="1" applyAlignment="1">
      <alignment horizontal="center" vertical="center"/>
    </xf>
    <xf numFmtId="0" fontId="0" fillId="24" borderId="1" xfId="0" applyFill="1" applyBorder="1" applyAlignment="1">
      <alignment horizontal="center" vertical="center" wrapText="1"/>
    </xf>
    <xf numFmtId="0" fontId="0" fillId="24" borderId="1" xfId="0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/>
    </xf>
    <xf numFmtId="0" fontId="0" fillId="25" borderId="1" xfId="0" applyFill="1" applyBorder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5" fillId="17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26" borderId="1" xfId="0" applyFill="1" applyBorder="1" applyAlignment="1">
      <alignment horizontal="center" vertical="center" wrapText="1"/>
    </xf>
    <xf numFmtId="0" fontId="0" fillId="26" borderId="1" xfId="0" applyFill="1" applyBorder="1" applyAlignment="1">
      <alignment horizontal="center" vertical="center"/>
    </xf>
    <xf numFmtId="0" fontId="4" fillId="26" borderId="1" xfId="0" applyFont="1" applyFill="1" applyBorder="1" applyAlignment="1">
      <alignment horizontal="center" vertical="center"/>
    </xf>
    <xf numFmtId="0" fontId="0" fillId="26" borderId="1" xfId="0" applyFont="1" applyFill="1" applyBorder="1" applyAlignment="1">
      <alignment horizontal="center" vertical="center"/>
    </xf>
    <xf numFmtId="0" fontId="0" fillId="26" borderId="0" xfId="0" applyFill="1" applyAlignment="1">
      <alignment horizontal="center" vertical="center"/>
    </xf>
    <xf numFmtId="0" fontId="4" fillId="25" borderId="1" xfId="0" applyFont="1" applyFill="1" applyBorder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6" fillId="25" borderId="1" xfId="0" applyFont="1" applyFill="1" applyBorder="1" applyAlignment="1">
      <alignment horizontal="center" vertical="center"/>
    </xf>
    <xf numFmtId="0" fontId="0" fillId="25" borderId="1" xfId="0" applyFont="1" applyFill="1" applyBorder="1" applyAlignment="1">
      <alignment horizontal="center" vertical="center"/>
    </xf>
    <xf numFmtId="0" fontId="1" fillId="2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2" fillId="0" borderId="1" xfId="0" applyFont="1" applyBorder="1" applyAlignment="1">
      <alignment horizontal="center" vertical="center" textRotation="90"/>
    </xf>
    <xf numFmtId="0" fontId="12" fillId="0" borderId="1" xfId="0" applyFont="1" applyBorder="1"/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 textRotation="90"/>
    </xf>
    <xf numFmtId="0" fontId="12" fillId="0" borderId="7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12" fillId="0" borderId="5" xfId="0" applyFont="1" applyBorder="1" applyAlignment="1">
      <alignment horizontal="center" textRotation="90"/>
    </xf>
    <xf numFmtId="0" fontId="12" fillId="0" borderId="7" xfId="0" applyFont="1" applyBorder="1" applyAlignment="1">
      <alignment horizontal="center" textRotation="90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11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0" fontId="0" fillId="19" borderId="29" xfId="0" applyFill="1" applyBorder="1"/>
    <xf numFmtId="0" fontId="0" fillId="19" borderId="30" xfId="0" applyFill="1" applyBorder="1"/>
    <xf numFmtId="0" fontId="0" fillId="19" borderId="31" xfId="0" applyFill="1" applyBorder="1"/>
    <xf numFmtId="0" fontId="0" fillId="0" borderId="30" xfId="0" applyBorder="1"/>
    <xf numFmtId="0" fontId="0" fillId="0" borderId="31" xfId="0" applyBorder="1"/>
    <xf numFmtId="0" fontId="0" fillId="18" borderId="29" xfId="0" applyFill="1" applyBorder="1"/>
    <xf numFmtId="0" fontId="0" fillId="18" borderId="30" xfId="0" applyFill="1" applyBorder="1"/>
    <xf numFmtId="0" fontId="0" fillId="18" borderId="32" xfId="0" applyFill="1" applyBorder="1"/>
    <xf numFmtId="0" fontId="0" fillId="19" borderId="33" xfId="0" applyFill="1" applyBorder="1"/>
    <xf numFmtId="0" fontId="0" fillId="19" borderId="34" xfId="0" applyFill="1" applyBorder="1"/>
    <xf numFmtId="0" fontId="0" fillId="18" borderId="31" xfId="0" applyFill="1" applyBorder="1"/>
    <xf numFmtId="0" fontId="0" fillId="11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19" borderId="23" xfId="0" applyFill="1" applyBorder="1"/>
    <xf numFmtId="0" fontId="0" fillId="19" borderId="24" xfId="0" applyFill="1" applyBorder="1"/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20" borderId="5" xfId="0" applyFill="1" applyBorder="1" applyAlignment="1">
      <alignment horizontal="center" vertical="center"/>
    </xf>
    <xf numFmtId="0" fontId="0" fillId="20" borderId="7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9" fillId="20" borderId="5" xfId="0" applyFont="1" applyFill="1" applyBorder="1" applyAlignment="1">
      <alignment horizontal="center" vertical="center"/>
    </xf>
    <xf numFmtId="0" fontId="19" fillId="20" borderId="7" xfId="0" applyFont="1" applyFill="1" applyBorder="1" applyAlignment="1">
      <alignment horizontal="center" vertical="center"/>
    </xf>
    <xf numFmtId="0" fontId="0" fillId="23" borderId="5" xfId="0" applyFill="1" applyBorder="1" applyAlignment="1">
      <alignment horizontal="center" vertical="center"/>
    </xf>
    <xf numFmtId="0" fontId="0" fillId="23" borderId="6" xfId="0" applyFill="1" applyBorder="1" applyAlignment="1">
      <alignment horizontal="center" vertical="center"/>
    </xf>
    <xf numFmtId="0" fontId="0" fillId="23" borderId="7" xfId="0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23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4" borderId="1" xfId="0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5" fillId="26" borderId="1" xfId="0" applyFont="1" applyFill="1" applyBorder="1" applyAlignment="1">
      <alignment horizontal="center" vertical="center"/>
    </xf>
    <xf numFmtId="0" fontId="0" fillId="26" borderId="1" xfId="0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7" fillId="20" borderId="1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2">
    <cellStyle name="Normal 2" xfId="1"/>
    <cellStyle name="Κανονικό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Patient_variant_frequency!$A$1:$A$28</c:f>
              <c:strCache>
                <c:ptCount val="28"/>
                <c:pt idx="0">
                  <c:v>APC</c:v>
                </c:pt>
                <c:pt idx="1">
                  <c:v>TP53</c:v>
                </c:pt>
                <c:pt idx="2">
                  <c:v>PIK3CA</c:v>
                </c:pt>
                <c:pt idx="3">
                  <c:v>KRAS</c:v>
                </c:pt>
                <c:pt idx="4">
                  <c:v>EGFR</c:v>
                </c:pt>
                <c:pt idx="5">
                  <c:v>RB1</c:v>
                </c:pt>
                <c:pt idx="6">
                  <c:v>BRAF</c:v>
                </c:pt>
                <c:pt idx="7">
                  <c:v>MSH6</c:v>
                </c:pt>
                <c:pt idx="8">
                  <c:v>MYC</c:v>
                </c:pt>
                <c:pt idx="9">
                  <c:v>CDH1</c:v>
                </c:pt>
                <c:pt idx="10">
                  <c:v>CDKN2A</c:v>
                </c:pt>
                <c:pt idx="11">
                  <c:v>CHEK2</c:v>
                </c:pt>
                <c:pt idx="12">
                  <c:v>CTNNB1</c:v>
                </c:pt>
                <c:pt idx="13">
                  <c:v>ESR1</c:v>
                </c:pt>
                <c:pt idx="14">
                  <c:v>FBXW7</c:v>
                </c:pt>
                <c:pt idx="15">
                  <c:v>KIT</c:v>
                </c:pt>
                <c:pt idx="16">
                  <c:v>MLH1</c:v>
                </c:pt>
                <c:pt idx="17">
                  <c:v>MRE11</c:v>
                </c:pt>
                <c:pt idx="18">
                  <c:v>MTOR</c:v>
                </c:pt>
                <c:pt idx="19">
                  <c:v>NRAS</c:v>
                </c:pt>
                <c:pt idx="20">
                  <c:v>POLE</c:v>
                </c:pt>
                <c:pt idx="21">
                  <c:v>PTEN</c:v>
                </c:pt>
                <c:pt idx="22">
                  <c:v>RAF1</c:v>
                </c:pt>
                <c:pt idx="23">
                  <c:v>RET</c:v>
                </c:pt>
                <c:pt idx="24">
                  <c:v>ROS1</c:v>
                </c:pt>
                <c:pt idx="25">
                  <c:v>SMAD4</c:v>
                </c:pt>
                <c:pt idx="26">
                  <c:v>STK11</c:v>
                </c:pt>
                <c:pt idx="27">
                  <c:v>TERT</c:v>
                </c:pt>
              </c:strCache>
            </c:strRef>
          </c:cat>
          <c:val>
            <c:numRef>
              <c:f>Patient_variant_frequency!$B$1:$B$28</c:f>
              <c:numCache>
                <c:formatCode>General</c:formatCode>
                <c:ptCount val="28"/>
                <c:pt idx="0">
                  <c:v>19</c:v>
                </c:pt>
                <c:pt idx="1">
                  <c:v>18</c:v>
                </c:pt>
                <c:pt idx="2">
                  <c:v>9</c:v>
                </c:pt>
                <c:pt idx="3">
                  <c:v>8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45-47DB-82E3-AB08456BB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207184"/>
        <c:axId val="337321520"/>
      </c:barChart>
      <c:catAx>
        <c:axId val="334207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321520"/>
        <c:crosses val="autoZero"/>
        <c:auto val="1"/>
        <c:lblAlgn val="ctr"/>
        <c:lblOffset val="100"/>
        <c:noMultiLvlLbl val="0"/>
      </c:catAx>
      <c:valAx>
        <c:axId val="33732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Detected variants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0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'Number of variants per patient'!$B$2</c:f>
              <c:strCache>
                <c:ptCount val="1"/>
                <c:pt idx="0">
                  <c:v># genetic alterations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'Number of variants per patient'!$A$3:$A$20</c:f>
              <c:strCache>
                <c:ptCount val="18"/>
                <c:pt idx="0">
                  <c:v> AA</c:v>
                </c:pt>
                <c:pt idx="1">
                  <c:v> AB</c:v>
                </c:pt>
                <c:pt idx="2">
                  <c:v> AC</c:v>
                </c:pt>
                <c:pt idx="3">
                  <c:v> AD</c:v>
                </c:pt>
                <c:pt idx="4">
                  <c:v> AE</c:v>
                </c:pt>
                <c:pt idx="5">
                  <c:v> AF</c:v>
                </c:pt>
                <c:pt idx="6">
                  <c:v> AG</c:v>
                </c:pt>
                <c:pt idx="7">
                  <c:v> AH</c:v>
                </c:pt>
                <c:pt idx="8">
                  <c:v> AI</c:v>
                </c:pt>
                <c:pt idx="9">
                  <c:v> AJ</c:v>
                </c:pt>
                <c:pt idx="10">
                  <c:v> AK</c:v>
                </c:pt>
                <c:pt idx="11">
                  <c:v> AL</c:v>
                </c:pt>
                <c:pt idx="12">
                  <c:v> AM</c:v>
                </c:pt>
                <c:pt idx="13">
                  <c:v> AN</c:v>
                </c:pt>
                <c:pt idx="14">
                  <c:v> AO</c:v>
                </c:pt>
                <c:pt idx="15">
                  <c:v> AP</c:v>
                </c:pt>
                <c:pt idx="16">
                  <c:v> AQ</c:v>
                </c:pt>
                <c:pt idx="17">
                  <c:v> AR</c:v>
                </c:pt>
              </c:strCache>
            </c:strRef>
          </c:cat>
          <c:val>
            <c:numRef>
              <c:f>'Number of variants per patient'!$B$3:$B$20</c:f>
              <c:numCache>
                <c:formatCode>General</c:formatCode>
                <c:ptCount val="18"/>
                <c:pt idx="0">
                  <c:v>3</c:v>
                </c:pt>
                <c:pt idx="1">
                  <c:v>4</c:v>
                </c:pt>
                <c:pt idx="2">
                  <c:v>18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8</c:v>
                </c:pt>
                <c:pt idx="9">
                  <c:v>1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9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45-4D5D-A52E-D26FF38A5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659648"/>
        <c:axId val="335339888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'Number of variants per patient'!$C$3:$C$20</c:f>
              <c:numCache>
                <c:formatCode>General</c:formatCode>
                <c:ptCount val="18"/>
                <c:pt idx="0">
                  <c:v>4.7</c:v>
                </c:pt>
                <c:pt idx="1">
                  <c:v>4.7</c:v>
                </c:pt>
                <c:pt idx="2">
                  <c:v>4.7</c:v>
                </c:pt>
                <c:pt idx="3">
                  <c:v>4.7</c:v>
                </c:pt>
                <c:pt idx="4">
                  <c:v>4.7</c:v>
                </c:pt>
                <c:pt idx="5">
                  <c:v>4.7</c:v>
                </c:pt>
                <c:pt idx="6">
                  <c:v>4.7</c:v>
                </c:pt>
                <c:pt idx="7">
                  <c:v>4.7</c:v>
                </c:pt>
                <c:pt idx="8">
                  <c:v>4.7</c:v>
                </c:pt>
                <c:pt idx="9">
                  <c:v>4.7</c:v>
                </c:pt>
                <c:pt idx="10">
                  <c:v>4.7</c:v>
                </c:pt>
                <c:pt idx="11">
                  <c:v>4.7</c:v>
                </c:pt>
                <c:pt idx="12">
                  <c:v>4.7</c:v>
                </c:pt>
                <c:pt idx="13">
                  <c:v>4.7</c:v>
                </c:pt>
                <c:pt idx="14">
                  <c:v>4.7</c:v>
                </c:pt>
                <c:pt idx="15">
                  <c:v>4.7</c:v>
                </c:pt>
                <c:pt idx="16">
                  <c:v>4.7</c:v>
                </c:pt>
                <c:pt idx="17">
                  <c:v>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045-4D5D-A52E-D26FF38A5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59648"/>
        <c:axId val="335339888"/>
      </c:lineChart>
      <c:catAx>
        <c:axId val="336659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Patient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339888"/>
        <c:crosses val="autoZero"/>
        <c:auto val="1"/>
        <c:lblAlgn val="ctr"/>
        <c:lblOffset val="100"/>
        <c:noMultiLvlLbl val="0"/>
      </c:catAx>
      <c:valAx>
        <c:axId val="33533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unique mutations detected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65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Type of alterations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05-4A89-AE8A-C1732807CF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05-4A89-AE8A-C1732807CF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F05-4A89-AE8A-C1732807CF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F05-4A89-AE8A-C1732807CF5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F05-4A89-AE8A-C1732807CF5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F05-4A89-AE8A-C1732807CF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'Number of variants per patient'!$G$24:$G$29</c:f>
              <c:strCache>
                <c:ptCount val="6"/>
                <c:pt idx="0">
                  <c:v>Missense</c:v>
                </c:pt>
                <c:pt idx="1">
                  <c:v>Frameshift</c:v>
                </c:pt>
                <c:pt idx="2">
                  <c:v>Nonsense</c:v>
                </c:pt>
                <c:pt idx="3">
                  <c:v>Amplifications</c:v>
                </c:pt>
                <c:pt idx="4">
                  <c:v>Splicing</c:v>
                </c:pt>
                <c:pt idx="5">
                  <c:v>Other</c:v>
                </c:pt>
              </c:strCache>
            </c:strRef>
          </c:cat>
          <c:val>
            <c:numRef>
              <c:f>'Number of variants per patient'!$I$24:$I$29</c:f>
              <c:numCache>
                <c:formatCode>0.0</c:formatCode>
                <c:ptCount val="6"/>
                <c:pt idx="0">
                  <c:v>60</c:v>
                </c:pt>
                <c:pt idx="1">
                  <c:v>14.117647058823529</c:v>
                </c:pt>
                <c:pt idx="2">
                  <c:v>11.76470588235294</c:v>
                </c:pt>
                <c:pt idx="3">
                  <c:v>8.235294117647058</c:v>
                </c:pt>
                <c:pt idx="4">
                  <c:v>3.5294117647058822</c:v>
                </c:pt>
                <c:pt idx="5">
                  <c:v>2.3529411764705883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96-4DC9-B2D6-1107933E4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34037762112353"/>
          <c:y val="0.35069335083114617"/>
          <c:w val="0.25860084377416492"/>
          <c:h val="0.339121463983668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'Variant-drug association'!$B$116</c:f>
              <c:strCache>
                <c:ptCount val="1"/>
                <c:pt idx="0">
                  <c:v>No. Patients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'Variant-drug association'!$A$117:$A$120</c:f>
              <c:strCache>
                <c:ptCount val="4"/>
                <c:pt idx="0">
                  <c:v>EGFR mAb (KRAS/NRAS negative)</c:v>
                </c:pt>
                <c:pt idx="1">
                  <c:v>Non-EGFR FDA approved drug- off label use</c:v>
                </c:pt>
                <c:pt idx="2">
                  <c:v>Non-EGFR drug under clinical/pre-clinical investigation</c:v>
                </c:pt>
                <c:pt idx="3">
                  <c:v>Non-EGFR FDA approved drug for CRC</c:v>
                </c:pt>
              </c:strCache>
            </c:strRef>
          </c:cat>
          <c:val>
            <c:numRef>
              <c:f>'Variant-drug association'!$B$117:$B$120</c:f>
              <c:numCache>
                <c:formatCode>General</c:formatCode>
                <c:ptCount val="4"/>
                <c:pt idx="0">
                  <c:v>9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F0-4D16-A42F-F70794580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8492176"/>
        <c:axId val="337836848"/>
      </c:barChart>
      <c:catAx>
        <c:axId val="35849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836848"/>
        <c:crosses val="autoZero"/>
        <c:auto val="1"/>
        <c:lblAlgn val="ctr"/>
        <c:lblOffset val="100"/>
        <c:noMultiLvlLbl val="0"/>
      </c:catAx>
      <c:valAx>
        <c:axId val="33783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 No.</a:t>
                </a:r>
                <a:r>
                  <a:rPr lang="en-GB" baseline="0"/>
                  <a:t> Patients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492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461961</xdr:colOff>
      <xdr:row>2</xdr:row>
      <xdr:rowOff>57150</xdr:rowOff>
    </xdr:from>
    <xdr:to>
      <xdr:col>14</xdr:col>
      <xdr:colOff>47624</xdr:colOff>
      <xdr:row>16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DC5C0A43-7347-4D2D-99F3-82C6B90B3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390525</xdr:colOff>
      <xdr:row>5</xdr:row>
      <xdr:rowOff>4761</xdr:rowOff>
    </xdr:from>
    <xdr:to>
      <xdr:col>30</xdr:col>
      <xdr:colOff>180975</xdr:colOff>
      <xdr:row>23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B17187E2-C9CD-4745-B190-C454900655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180974</xdr:colOff>
      <xdr:row>22</xdr:row>
      <xdr:rowOff>47625</xdr:rowOff>
    </xdr:from>
    <xdr:to>
      <xdr:col>16</xdr:col>
      <xdr:colOff>352425</xdr:colOff>
      <xdr:row>36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3CC74A87-3AE1-4E70-8961-C025F50F0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579966</xdr:colOff>
      <xdr:row>113</xdr:row>
      <xdr:rowOff>54504</xdr:rowOff>
    </xdr:from>
    <xdr:to>
      <xdr:col>6</xdr:col>
      <xdr:colOff>379942</xdr:colOff>
      <xdr:row>126</xdr:row>
      <xdr:rowOff>130704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EFD6EB0D-98AF-48D4-AA20-326809A0B3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zoomScale="80" zoomScaleNormal="80" workbookViewId="0">
      <selection activeCell="G3" sqref="G3"/>
    </sheetView>
  </sheetViews>
  <sheetFormatPr defaultColWidth="9.1796875" defaultRowHeight="14.5" x14ac:dyDescent="0.35"/>
  <cols>
    <col min="1" max="1" width="17.453125" style="13" customWidth="1"/>
    <col min="2" max="2" width="25.81640625" style="13" bestFit="1" customWidth="1"/>
    <col min="3" max="3" width="20" style="13" bestFit="1" customWidth="1"/>
    <col min="4" max="4" width="20" style="13" customWidth="1"/>
    <col min="5" max="5" width="13.7265625" style="13" bestFit="1" customWidth="1"/>
    <col min="6" max="6" width="15.453125" style="13" bestFit="1" customWidth="1"/>
    <col min="7" max="7" width="17.26953125" style="13" bestFit="1" customWidth="1"/>
    <col min="8" max="8" width="13.7265625" style="13" bestFit="1" customWidth="1"/>
    <col min="9" max="9" width="18.54296875" style="13" customWidth="1"/>
    <col min="10" max="13" width="13.54296875" style="13" bestFit="1" customWidth="1"/>
    <col min="14" max="15" width="13.453125" style="13" bestFit="1" customWidth="1"/>
    <col min="16" max="16" width="12.7265625" style="13" bestFit="1" customWidth="1"/>
    <col min="17" max="17" width="9.1796875" style="13"/>
    <col min="18" max="18" width="16.453125" style="13" bestFit="1" customWidth="1"/>
    <col min="19" max="19" width="9.1796875" style="13"/>
    <col min="20" max="20" width="15.81640625" style="13" customWidth="1"/>
    <col min="21" max="16384" width="9.1796875" style="13"/>
  </cols>
  <sheetData>
    <row r="1" spans="1:16" x14ac:dyDescent="0.35">
      <c r="A1" s="272" t="s">
        <v>304</v>
      </c>
      <c r="B1" s="272"/>
      <c r="D1" s="268"/>
      <c r="E1" s="268"/>
    </row>
    <row r="2" spans="1:16" x14ac:dyDescent="0.35">
      <c r="A2" s="4" t="s">
        <v>118</v>
      </c>
      <c r="B2" s="4" t="s">
        <v>305</v>
      </c>
    </row>
    <row r="3" spans="1:16" x14ac:dyDescent="0.35">
      <c r="A3" s="4" t="s">
        <v>139</v>
      </c>
      <c r="B3" s="4" t="s">
        <v>306</v>
      </c>
    </row>
    <row r="4" spans="1:16" x14ac:dyDescent="0.35">
      <c r="A4" s="4" t="s">
        <v>307</v>
      </c>
      <c r="B4" s="4" t="s">
        <v>308</v>
      </c>
      <c r="E4" s="15"/>
    </row>
    <row r="6" spans="1:16" x14ac:dyDescent="0.35">
      <c r="A6" s="269" t="s">
        <v>0</v>
      </c>
      <c r="B6" s="270"/>
      <c r="C6" s="271"/>
      <c r="D6" s="16"/>
      <c r="E6" s="269" t="s">
        <v>1</v>
      </c>
      <c r="F6" s="270"/>
      <c r="G6" s="271"/>
      <c r="H6" s="267" t="s">
        <v>2</v>
      </c>
      <c r="I6" s="267"/>
      <c r="J6" s="267" t="s">
        <v>3</v>
      </c>
      <c r="K6" s="267"/>
      <c r="L6" s="267"/>
      <c r="M6" s="267"/>
    </row>
    <row r="7" spans="1:16" x14ac:dyDescent="0.35">
      <c r="A7" s="12" t="s">
        <v>6</v>
      </c>
      <c r="B7" s="12" t="s">
        <v>7</v>
      </c>
      <c r="C7" s="12" t="s">
        <v>14</v>
      </c>
      <c r="D7" s="12" t="s">
        <v>328</v>
      </c>
      <c r="E7" s="12" t="s">
        <v>58</v>
      </c>
      <c r="F7" s="12" t="s">
        <v>59</v>
      </c>
      <c r="G7" s="12" t="s">
        <v>60</v>
      </c>
      <c r="H7" s="12" t="s">
        <v>61</v>
      </c>
      <c r="I7" s="12" t="s">
        <v>62</v>
      </c>
      <c r="J7" s="12" t="s">
        <v>63</v>
      </c>
      <c r="K7" s="12" t="s">
        <v>64</v>
      </c>
      <c r="L7" s="12" t="s">
        <v>65</v>
      </c>
      <c r="M7" s="12" t="s">
        <v>66</v>
      </c>
    </row>
    <row r="8" spans="1:16" x14ac:dyDescent="0.35">
      <c r="A8" s="17" t="s">
        <v>8</v>
      </c>
      <c r="B8" s="17" t="s">
        <v>9</v>
      </c>
      <c r="C8" s="17" t="s">
        <v>24</v>
      </c>
      <c r="D8" s="17" t="s">
        <v>299</v>
      </c>
      <c r="E8" s="17">
        <f>0.1905*100</f>
        <v>19.05</v>
      </c>
      <c r="F8" s="18">
        <f>0.3213*100</f>
        <v>32.129999999999995</v>
      </c>
      <c r="G8" s="17">
        <f>0.7401*100</f>
        <v>74.009999999999991</v>
      </c>
      <c r="H8" s="18">
        <v>58.940000000000005</v>
      </c>
      <c r="I8" s="17">
        <v>41.78</v>
      </c>
      <c r="J8" s="19">
        <v>16.170000000000002</v>
      </c>
      <c r="K8" s="19">
        <v>21.56</v>
      </c>
      <c r="L8" s="20">
        <v>16.600000000000001</v>
      </c>
      <c r="M8" s="19">
        <v>4.6500000000000004</v>
      </c>
    </row>
    <row r="9" spans="1:16" x14ac:dyDescent="0.35">
      <c r="A9" s="21" t="s">
        <v>10</v>
      </c>
      <c r="B9" s="21" t="s">
        <v>11</v>
      </c>
      <c r="C9" s="21" t="s">
        <v>25</v>
      </c>
      <c r="D9" s="21" t="s">
        <v>300</v>
      </c>
      <c r="E9" s="22">
        <f>0.1516*100</f>
        <v>15.160000000000002</v>
      </c>
      <c r="F9" s="4">
        <f>0.2959*100</f>
        <v>29.59</v>
      </c>
      <c r="G9" s="22">
        <f>0.6453*100</f>
        <v>64.53</v>
      </c>
      <c r="H9" s="4">
        <v>34.64</v>
      </c>
      <c r="I9" s="22">
        <v>32.82</v>
      </c>
      <c r="J9" s="23">
        <v>13.59</v>
      </c>
      <c r="K9" s="23">
        <v>15.58</v>
      </c>
      <c r="L9" s="23">
        <v>12.37</v>
      </c>
      <c r="M9" s="23">
        <v>3.1</v>
      </c>
    </row>
    <row r="10" spans="1:16" x14ac:dyDescent="0.35">
      <c r="A10" s="24" t="s">
        <v>12</v>
      </c>
      <c r="B10" s="24" t="s">
        <v>13</v>
      </c>
      <c r="C10" s="24" t="s">
        <v>26</v>
      </c>
      <c r="D10" s="24" t="s">
        <v>300</v>
      </c>
      <c r="E10" s="17">
        <f>0.1952*100</f>
        <v>19.52</v>
      </c>
      <c r="F10" s="18">
        <f>0.3277*100</f>
        <v>32.769999999999996</v>
      </c>
      <c r="G10" s="17">
        <f>0.7155*100</f>
        <v>71.55</v>
      </c>
      <c r="H10" s="18">
        <v>43.44</v>
      </c>
      <c r="I10" s="17">
        <v>42.42</v>
      </c>
      <c r="J10" s="19">
        <v>18.79</v>
      </c>
      <c r="K10" s="19">
        <v>21.42</v>
      </c>
      <c r="L10" s="19">
        <v>14.51</v>
      </c>
      <c r="M10" s="19">
        <v>5.4</v>
      </c>
    </row>
    <row r="13" spans="1:16" x14ac:dyDescent="0.35">
      <c r="A13" s="269" t="s">
        <v>4</v>
      </c>
      <c r="B13" s="270"/>
      <c r="C13" s="271"/>
      <c r="D13" s="16"/>
      <c r="E13" s="269" t="s">
        <v>1</v>
      </c>
      <c r="F13" s="270"/>
      <c r="G13" s="270"/>
      <c r="H13" s="270"/>
      <c r="I13" s="271"/>
      <c r="J13" s="267" t="s">
        <v>2</v>
      </c>
      <c r="K13" s="267"/>
      <c r="L13" s="267"/>
      <c r="M13" s="269" t="s">
        <v>3</v>
      </c>
      <c r="N13" s="270"/>
      <c r="O13" s="270"/>
      <c r="P13" s="271"/>
    </row>
    <row r="14" spans="1:16" x14ac:dyDescent="0.35">
      <c r="A14" s="12" t="s">
        <v>6</v>
      </c>
      <c r="B14" s="12" t="s">
        <v>7</v>
      </c>
      <c r="C14" s="12" t="s">
        <v>14</v>
      </c>
      <c r="D14" s="12" t="s">
        <v>328</v>
      </c>
      <c r="E14" s="12" t="s">
        <v>67</v>
      </c>
      <c r="F14" s="12" t="s">
        <v>68</v>
      </c>
      <c r="G14" s="12" t="s">
        <v>69</v>
      </c>
      <c r="H14" s="12" t="s">
        <v>69</v>
      </c>
      <c r="I14" s="12" t="s">
        <v>70</v>
      </c>
      <c r="J14" s="12" t="s">
        <v>71</v>
      </c>
      <c r="K14" s="12" t="s">
        <v>72</v>
      </c>
      <c r="L14" s="12" t="s">
        <v>73</v>
      </c>
      <c r="M14" s="12" t="s">
        <v>74</v>
      </c>
      <c r="N14" s="12" t="s">
        <v>75</v>
      </c>
      <c r="O14" s="12" t="s">
        <v>76</v>
      </c>
      <c r="P14" s="12" t="s">
        <v>77</v>
      </c>
    </row>
    <row r="15" spans="1:16" ht="15" customHeight="1" x14ac:dyDescent="0.35">
      <c r="A15" s="25" t="s">
        <v>15</v>
      </c>
      <c r="B15" s="25" t="s">
        <v>16</v>
      </c>
      <c r="C15" s="26" t="s">
        <v>41</v>
      </c>
      <c r="D15" s="26" t="s">
        <v>300</v>
      </c>
      <c r="E15" s="18">
        <v>32.04</v>
      </c>
      <c r="F15" s="18">
        <v>16.009999999999998</v>
      </c>
      <c r="G15" s="25">
        <v>19.39</v>
      </c>
      <c r="H15" s="25">
        <v>19.39</v>
      </c>
      <c r="I15" s="25">
        <v>19.98</v>
      </c>
      <c r="J15" s="18">
        <v>19.09</v>
      </c>
      <c r="K15" s="18">
        <v>25.230000000000004</v>
      </c>
      <c r="L15" s="18">
        <v>17.09</v>
      </c>
      <c r="M15" s="18" t="s">
        <v>118</v>
      </c>
      <c r="N15" s="18" t="s">
        <v>118</v>
      </c>
      <c r="O15" s="18" t="s">
        <v>118</v>
      </c>
      <c r="P15" s="18" t="s">
        <v>118</v>
      </c>
    </row>
    <row r="16" spans="1:16" x14ac:dyDescent="0.35">
      <c r="A16" s="27" t="s">
        <v>17</v>
      </c>
      <c r="B16" s="27" t="s">
        <v>18</v>
      </c>
      <c r="C16" s="28" t="s">
        <v>42</v>
      </c>
      <c r="D16" s="28" t="s">
        <v>300</v>
      </c>
      <c r="E16" s="28">
        <v>31.2</v>
      </c>
      <c r="F16" s="4">
        <v>15.379999999999999</v>
      </c>
      <c r="G16" s="27">
        <v>18.59</v>
      </c>
      <c r="H16" s="27">
        <v>18.59</v>
      </c>
      <c r="I16" s="27">
        <v>20.28</v>
      </c>
      <c r="J16" s="4">
        <v>18.529999999999998</v>
      </c>
      <c r="K16" s="4">
        <v>22.74</v>
      </c>
      <c r="L16" s="4">
        <v>15.24</v>
      </c>
      <c r="M16" s="4" t="s">
        <v>118</v>
      </c>
      <c r="N16" s="4" t="s">
        <v>118</v>
      </c>
      <c r="O16" s="4" t="s">
        <v>118</v>
      </c>
      <c r="P16" s="4" t="s">
        <v>118</v>
      </c>
    </row>
    <row r="17" spans="1:16" x14ac:dyDescent="0.35">
      <c r="A17" s="25" t="s">
        <v>19</v>
      </c>
      <c r="B17" s="25" t="s">
        <v>20</v>
      </c>
      <c r="C17" s="26" t="s">
        <v>43</v>
      </c>
      <c r="D17" s="26" t="s">
        <v>300</v>
      </c>
      <c r="E17" s="18">
        <v>33.79</v>
      </c>
      <c r="F17" s="18">
        <v>16.439999999999998</v>
      </c>
      <c r="G17" s="25">
        <v>18.98</v>
      </c>
      <c r="H17" s="25">
        <v>18.98</v>
      </c>
      <c r="I17" s="25">
        <v>22.89</v>
      </c>
      <c r="J17" s="18">
        <v>19.05</v>
      </c>
      <c r="K17" s="18">
        <v>24.310000000000002</v>
      </c>
      <c r="L17" s="18">
        <v>16.79</v>
      </c>
      <c r="M17" s="18" t="s">
        <v>118</v>
      </c>
      <c r="N17" s="18" t="s">
        <v>118</v>
      </c>
      <c r="O17" s="18" t="s">
        <v>118</v>
      </c>
      <c r="P17" s="18" t="s">
        <v>118</v>
      </c>
    </row>
    <row r="18" spans="1:16" x14ac:dyDescent="0.35">
      <c r="A18" s="27" t="s">
        <v>10</v>
      </c>
      <c r="B18" s="27" t="s">
        <v>21</v>
      </c>
      <c r="C18" s="29" t="s">
        <v>44</v>
      </c>
      <c r="D18" s="29" t="s">
        <v>300</v>
      </c>
      <c r="E18" s="4">
        <v>31.430000000000003</v>
      </c>
      <c r="F18" s="4">
        <v>17.399999999999999</v>
      </c>
      <c r="G18" s="27">
        <v>19.040000000000003</v>
      </c>
      <c r="H18" s="27">
        <v>19.040000000000003</v>
      </c>
      <c r="I18" s="27">
        <v>20.849999999999998</v>
      </c>
      <c r="J18" s="4">
        <v>17.100000000000001</v>
      </c>
      <c r="K18" s="4">
        <v>23.68</v>
      </c>
      <c r="L18" s="4">
        <v>15.1</v>
      </c>
      <c r="M18" s="4" t="s">
        <v>118</v>
      </c>
      <c r="N18" s="4" t="s">
        <v>118</v>
      </c>
      <c r="O18" s="4" t="s">
        <v>118</v>
      </c>
      <c r="P18" s="4" t="s">
        <v>118</v>
      </c>
    </row>
    <row r="20" spans="1:16" x14ac:dyDescent="0.35">
      <c r="A20" s="30"/>
      <c r="B20" s="30"/>
      <c r="C20" s="30"/>
      <c r="D20" s="30"/>
    </row>
    <row r="21" spans="1:16" x14ac:dyDescent="0.35">
      <c r="A21" s="267" t="s">
        <v>5</v>
      </c>
      <c r="B21" s="267"/>
      <c r="C21" s="267"/>
      <c r="D21" s="12"/>
      <c r="E21" s="267" t="s">
        <v>1</v>
      </c>
      <c r="F21" s="267"/>
      <c r="G21" s="267" t="s">
        <v>2</v>
      </c>
      <c r="H21" s="267"/>
      <c r="I21" s="267"/>
      <c r="J21" s="267"/>
      <c r="K21" s="267" t="s">
        <v>3</v>
      </c>
      <c r="L21" s="267"/>
      <c r="M21" s="267"/>
    </row>
    <row r="22" spans="1:16" x14ac:dyDescent="0.35">
      <c r="A22" s="12" t="s">
        <v>6</v>
      </c>
      <c r="B22" s="12" t="s">
        <v>7</v>
      </c>
      <c r="C22" s="12" t="s">
        <v>14</v>
      </c>
      <c r="D22" s="12" t="s">
        <v>328</v>
      </c>
      <c r="E22" s="12" t="s">
        <v>78</v>
      </c>
      <c r="F22" s="12" t="s">
        <v>79</v>
      </c>
      <c r="G22" s="12" t="s">
        <v>80</v>
      </c>
      <c r="H22" s="12" t="s">
        <v>81</v>
      </c>
      <c r="I22" s="12" t="s">
        <v>82</v>
      </c>
      <c r="J22" s="12" t="s">
        <v>83</v>
      </c>
      <c r="K22" s="12" t="s">
        <v>92</v>
      </c>
      <c r="L22" s="12" t="s">
        <v>93</v>
      </c>
      <c r="M22" s="12" t="s">
        <v>94</v>
      </c>
    </row>
    <row r="23" spans="1:16" x14ac:dyDescent="0.35">
      <c r="A23" s="18" t="s">
        <v>22</v>
      </c>
      <c r="B23" s="18" t="s">
        <v>23</v>
      </c>
      <c r="C23" s="18" t="s">
        <v>45</v>
      </c>
      <c r="D23" s="26" t="s">
        <v>300</v>
      </c>
      <c r="E23" s="18">
        <v>16.239999999999998</v>
      </c>
      <c r="F23" s="18">
        <v>25.01</v>
      </c>
      <c r="G23" s="18">
        <v>14.83</v>
      </c>
      <c r="H23" s="18">
        <v>33.630000000000003</v>
      </c>
      <c r="I23" s="18">
        <v>24.74</v>
      </c>
      <c r="J23" s="18">
        <v>30.88</v>
      </c>
      <c r="K23" s="18">
        <v>31.12</v>
      </c>
      <c r="L23" s="18" t="s">
        <v>118</v>
      </c>
      <c r="M23" s="18" t="s">
        <v>118</v>
      </c>
    </row>
    <row r="24" spans="1:16" x14ac:dyDescent="0.35">
      <c r="A24" s="4" t="s">
        <v>27</v>
      </c>
      <c r="B24" s="4" t="s">
        <v>28</v>
      </c>
      <c r="C24" s="4" t="s">
        <v>46</v>
      </c>
      <c r="D24" s="29" t="s">
        <v>300</v>
      </c>
      <c r="E24" s="4">
        <v>14.87</v>
      </c>
      <c r="F24" s="4" t="s">
        <v>118</v>
      </c>
      <c r="G24" s="4" t="s">
        <v>118</v>
      </c>
      <c r="H24" s="4" t="s">
        <v>118</v>
      </c>
      <c r="I24" s="4" t="s">
        <v>118</v>
      </c>
      <c r="J24" s="4" t="s">
        <v>118</v>
      </c>
      <c r="K24" s="4" t="s">
        <v>118</v>
      </c>
      <c r="L24" s="4" t="s">
        <v>118</v>
      </c>
      <c r="M24" s="4" t="s">
        <v>118</v>
      </c>
    </row>
    <row r="25" spans="1:16" x14ac:dyDescent="0.35">
      <c r="A25" s="18" t="s">
        <v>29</v>
      </c>
      <c r="B25" s="18" t="s">
        <v>30</v>
      </c>
      <c r="C25" s="18" t="s">
        <v>47</v>
      </c>
      <c r="D25" s="26" t="s">
        <v>300</v>
      </c>
      <c r="E25" s="18">
        <v>29.74</v>
      </c>
      <c r="F25" s="18">
        <v>60.73</v>
      </c>
      <c r="G25" s="31">
        <v>29.9</v>
      </c>
      <c r="H25" s="31">
        <v>81.08</v>
      </c>
      <c r="I25" s="31">
        <v>48.46</v>
      </c>
      <c r="J25" s="31">
        <v>71.680000000000007</v>
      </c>
      <c r="K25" s="31">
        <v>73.8</v>
      </c>
      <c r="L25" s="18" t="s">
        <v>118</v>
      </c>
      <c r="M25" s="18" t="s">
        <v>118</v>
      </c>
    </row>
    <row r="26" spans="1:16" x14ac:dyDescent="0.35">
      <c r="A26" s="4" t="s">
        <v>17</v>
      </c>
      <c r="B26" s="4" t="s">
        <v>31</v>
      </c>
      <c r="C26" s="4" t="s">
        <v>48</v>
      </c>
      <c r="D26" s="29" t="s">
        <v>300</v>
      </c>
      <c r="E26" s="4">
        <v>14.79</v>
      </c>
      <c r="F26" s="4">
        <v>30.53</v>
      </c>
      <c r="G26" s="4">
        <v>16.27</v>
      </c>
      <c r="H26" s="4">
        <v>40.98</v>
      </c>
      <c r="I26" s="4">
        <v>24.32</v>
      </c>
      <c r="J26" s="4">
        <v>33.85</v>
      </c>
      <c r="K26" s="4">
        <v>40.6</v>
      </c>
      <c r="L26" s="4" t="s">
        <v>118</v>
      </c>
      <c r="M26" s="4" t="s">
        <v>118</v>
      </c>
    </row>
    <row r="27" spans="1:16" x14ac:dyDescent="0.35">
      <c r="A27" s="18" t="s">
        <v>8</v>
      </c>
      <c r="B27" s="18" t="s">
        <v>32</v>
      </c>
      <c r="C27" s="18" t="s">
        <v>49</v>
      </c>
      <c r="D27" s="26" t="s">
        <v>300</v>
      </c>
      <c r="E27" s="18">
        <v>11.95</v>
      </c>
      <c r="F27" s="18" t="s">
        <v>118</v>
      </c>
      <c r="G27" s="18" t="s">
        <v>118</v>
      </c>
      <c r="H27" s="18" t="s">
        <v>118</v>
      </c>
      <c r="I27" s="18" t="s">
        <v>118</v>
      </c>
      <c r="J27" s="18" t="s">
        <v>118</v>
      </c>
      <c r="K27" s="18" t="s">
        <v>118</v>
      </c>
      <c r="L27" s="18" t="s">
        <v>118</v>
      </c>
      <c r="M27" s="18" t="s">
        <v>118</v>
      </c>
    </row>
    <row r="28" spans="1:16" x14ac:dyDescent="0.35">
      <c r="A28" s="32" t="s">
        <v>33</v>
      </c>
      <c r="B28" s="32" t="s">
        <v>34</v>
      </c>
      <c r="C28" s="32" t="s">
        <v>50</v>
      </c>
      <c r="D28" s="29" t="s">
        <v>300</v>
      </c>
      <c r="E28" s="4">
        <v>16.77</v>
      </c>
      <c r="F28" s="4">
        <v>30.05</v>
      </c>
      <c r="G28" s="4">
        <v>15.27</v>
      </c>
      <c r="H28" s="4">
        <v>39.46</v>
      </c>
      <c r="I28" s="4">
        <v>26.12</v>
      </c>
      <c r="J28" s="4">
        <v>36.08</v>
      </c>
      <c r="K28" s="4">
        <v>34.4</v>
      </c>
      <c r="L28" s="4" t="s">
        <v>118</v>
      </c>
      <c r="M28" s="4" t="s">
        <v>118</v>
      </c>
    </row>
    <row r="29" spans="1:16" x14ac:dyDescent="0.35">
      <c r="A29" s="18" t="s">
        <v>12</v>
      </c>
      <c r="B29" s="18" t="s">
        <v>35</v>
      </c>
      <c r="C29" s="18" t="s">
        <v>51</v>
      </c>
      <c r="D29" s="26" t="s">
        <v>300</v>
      </c>
      <c r="E29" s="18">
        <v>18.59</v>
      </c>
      <c r="F29" s="18">
        <v>31.57</v>
      </c>
      <c r="G29" s="18">
        <v>15.37</v>
      </c>
      <c r="H29" s="18">
        <v>57.71</v>
      </c>
      <c r="I29" s="18">
        <v>25.53</v>
      </c>
      <c r="J29" s="18">
        <v>39.479999999999997</v>
      </c>
      <c r="K29" s="18">
        <v>41</v>
      </c>
      <c r="L29" s="18" t="s">
        <v>118</v>
      </c>
      <c r="M29" s="18" t="s">
        <v>118</v>
      </c>
    </row>
    <row r="30" spans="1:16" x14ac:dyDescent="0.35">
      <c r="A30" s="4" t="s">
        <v>8</v>
      </c>
      <c r="B30" s="4" t="s">
        <v>36</v>
      </c>
      <c r="C30" s="4" t="s">
        <v>52</v>
      </c>
      <c r="D30" s="33" t="s">
        <v>301</v>
      </c>
      <c r="E30" s="4">
        <v>11.46</v>
      </c>
      <c r="F30" s="4" t="s">
        <v>118</v>
      </c>
      <c r="G30" s="4" t="s">
        <v>118</v>
      </c>
      <c r="H30" s="4" t="s">
        <v>118</v>
      </c>
      <c r="I30" s="4" t="s">
        <v>118</v>
      </c>
      <c r="J30" s="4" t="s">
        <v>118</v>
      </c>
      <c r="K30" s="4" t="s">
        <v>118</v>
      </c>
      <c r="L30" s="4" t="s">
        <v>118</v>
      </c>
      <c r="M30" s="4" t="s">
        <v>118</v>
      </c>
    </row>
    <row r="31" spans="1:16" x14ac:dyDescent="0.35">
      <c r="A31" s="18" t="s">
        <v>37</v>
      </c>
      <c r="B31" s="18" t="s">
        <v>38</v>
      </c>
      <c r="C31" s="18" t="s">
        <v>53</v>
      </c>
      <c r="D31" s="24" t="s">
        <v>301</v>
      </c>
      <c r="E31" s="18">
        <v>13.58</v>
      </c>
      <c r="F31" s="18">
        <v>28.66</v>
      </c>
      <c r="G31" s="18">
        <v>13.09</v>
      </c>
      <c r="H31" s="18">
        <v>34.61</v>
      </c>
      <c r="I31" s="18">
        <v>23.19</v>
      </c>
      <c r="J31" s="18">
        <v>32.94</v>
      </c>
      <c r="K31" s="18">
        <v>40.299999999999997</v>
      </c>
      <c r="L31" s="18" t="s">
        <v>118</v>
      </c>
      <c r="M31" s="18" t="s">
        <v>118</v>
      </c>
    </row>
    <row r="32" spans="1:16" x14ac:dyDescent="0.35">
      <c r="A32" s="21" t="s">
        <v>39</v>
      </c>
      <c r="B32" s="21" t="s">
        <v>40</v>
      </c>
      <c r="C32" s="21" t="s">
        <v>54</v>
      </c>
      <c r="D32" s="33" t="s">
        <v>301</v>
      </c>
      <c r="E32" s="4" t="s">
        <v>118</v>
      </c>
      <c r="F32" s="4">
        <v>20.059999999999999</v>
      </c>
      <c r="G32" s="4" t="s">
        <v>118</v>
      </c>
      <c r="H32" s="4" t="s">
        <v>118</v>
      </c>
      <c r="I32" s="4" t="s">
        <v>118</v>
      </c>
      <c r="J32" s="4" t="s">
        <v>118</v>
      </c>
      <c r="K32" s="4" t="s">
        <v>118</v>
      </c>
      <c r="L32" s="4" t="s">
        <v>118</v>
      </c>
      <c r="M32" s="4" t="s">
        <v>118</v>
      </c>
    </row>
    <row r="33" spans="1:13" x14ac:dyDescent="0.35">
      <c r="A33" s="18" t="s">
        <v>55</v>
      </c>
      <c r="B33" s="18" t="s">
        <v>57</v>
      </c>
      <c r="C33" s="18" t="s">
        <v>56</v>
      </c>
      <c r="D33" s="24" t="s">
        <v>301</v>
      </c>
      <c r="E33" s="18" t="s">
        <v>118</v>
      </c>
      <c r="F33" s="18" t="s">
        <v>118</v>
      </c>
      <c r="G33" s="18">
        <v>16.46</v>
      </c>
      <c r="H33" s="18" t="s">
        <v>118</v>
      </c>
      <c r="I33" s="18" t="s">
        <v>118</v>
      </c>
      <c r="J33" s="18" t="s">
        <v>118</v>
      </c>
      <c r="K33" s="18" t="s">
        <v>118</v>
      </c>
      <c r="L33" s="18" t="s">
        <v>118</v>
      </c>
      <c r="M33" s="18" t="s">
        <v>118</v>
      </c>
    </row>
    <row r="34" spans="1:13" x14ac:dyDescent="0.35">
      <c r="A34" s="4" t="s">
        <v>84</v>
      </c>
      <c r="B34" s="4" t="s">
        <v>85</v>
      </c>
      <c r="C34" s="4" t="s">
        <v>86</v>
      </c>
      <c r="D34" s="33" t="s">
        <v>301</v>
      </c>
      <c r="E34" s="4" t="s">
        <v>118</v>
      </c>
      <c r="F34" s="4" t="s">
        <v>118</v>
      </c>
      <c r="G34" s="4" t="s">
        <v>118</v>
      </c>
      <c r="H34" s="4">
        <v>13.94</v>
      </c>
      <c r="I34" s="4" t="s">
        <v>118</v>
      </c>
      <c r="J34" s="4" t="s">
        <v>118</v>
      </c>
      <c r="K34" s="4" t="s">
        <v>118</v>
      </c>
      <c r="L34" s="4" t="s">
        <v>118</v>
      </c>
      <c r="M34" s="4" t="s">
        <v>118</v>
      </c>
    </row>
    <row r="35" spans="1:13" x14ac:dyDescent="0.35">
      <c r="A35" s="18" t="s">
        <v>87</v>
      </c>
      <c r="B35" s="18" t="s">
        <v>88</v>
      </c>
      <c r="C35" s="18" t="s">
        <v>91</v>
      </c>
      <c r="D35" s="26" t="s">
        <v>300</v>
      </c>
      <c r="E35" s="18" t="s">
        <v>118</v>
      </c>
      <c r="F35" s="18" t="s">
        <v>118</v>
      </c>
      <c r="G35" s="18" t="s">
        <v>118</v>
      </c>
      <c r="H35" s="18" t="s">
        <v>118</v>
      </c>
      <c r="I35" s="18" t="s">
        <v>118</v>
      </c>
      <c r="J35" s="18">
        <v>9.1300000000000008</v>
      </c>
      <c r="K35" s="18" t="s">
        <v>118</v>
      </c>
      <c r="L35" s="18" t="s">
        <v>118</v>
      </c>
      <c r="M35" s="18" t="s">
        <v>118</v>
      </c>
    </row>
    <row r="36" spans="1:13" x14ac:dyDescent="0.35">
      <c r="A36" s="4" t="s">
        <v>22</v>
      </c>
      <c r="B36" s="4" t="s">
        <v>89</v>
      </c>
      <c r="C36" s="4" t="s">
        <v>90</v>
      </c>
      <c r="D36" s="33" t="s">
        <v>301</v>
      </c>
      <c r="E36" s="4" t="s">
        <v>118</v>
      </c>
      <c r="F36" s="4" t="s">
        <v>118</v>
      </c>
      <c r="G36" s="4" t="s">
        <v>118</v>
      </c>
      <c r="H36" s="4" t="s">
        <v>118</v>
      </c>
      <c r="I36" s="4" t="s">
        <v>118</v>
      </c>
      <c r="J36" s="4">
        <v>16.55</v>
      </c>
      <c r="K36" s="4" t="s">
        <v>118</v>
      </c>
      <c r="L36" s="4" t="s">
        <v>118</v>
      </c>
      <c r="M36" s="4" t="s">
        <v>118</v>
      </c>
    </row>
    <row r="37" spans="1:13" x14ac:dyDescent="0.35">
      <c r="A37" s="18" t="s">
        <v>12</v>
      </c>
      <c r="B37" s="17" t="s">
        <v>95</v>
      </c>
      <c r="C37" s="17" t="s">
        <v>96</v>
      </c>
      <c r="D37" s="26" t="s">
        <v>300</v>
      </c>
      <c r="E37" s="18" t="s">
        <v>118</v>
      </c>
      <c r="F37" s="18" t="s">
        <v>118</v>
      </c>
      <c r="G37" s="18" t="s">
        <v>118</v>
      </c>
      <c r="H37" s="18" t="s">
        <v>118</v>
      </c>
      <c r="I37" s="18" t="s">
        <v>118</v>
      </c>
      <c r="J37" s="18" t="s">
        <v>118</v>
      </c>
      <c r="K37" s="18">
        <v>2.76</v>
      </c>
      <c r="L37" s="18" t="s">
        <v>118</v>
      </c>
      <c r="M37" s="18" t="s">
        <v>118</v>
      </c>
    </row>
    <row r="38" spans="1:13" x14ac:dyDescent="0.35">
      <c r="A38" s="4" t="s">
        <v>97</v>
      </c>
      <c r="B38" s="4" t="s">
        <v>98</v>
      </c>
      <c r="C38" s="22" t="s">
        <v>99</v>
      </c>
      <c r="D38" s="29" t="s">
        <v>300</v>
      </c>
      <c r="E38" s="4" t="s">
        <v>118</v>
      </c>
      <c r="F38" s="4" t="s">
        <v>118</v>
      </c>
      <c r="G38" s="4" t="s">
        <v>118</v>
      </c>
      <c r="H38" s="4" t="s">
        <v>118</v>
      </c>
      <c r="I38" s="4" t="s">
        <v>118</v>
      </c>
      <c r="J38" s="4" t="s">
        <v>118</v>
      </c>
      <c r="K38" s="4">
        <v>0.77</v>
      </c>
      <c r="L38" s="4" t="s">
        <v>118</v>
      </c>
      <c r="M38" s="4" t="s">
        <v>118</v>
      </c>
    </row>
    <row r="39" spans="1:13" x14ac:dyDescent="0.35">
      <c r="A39" s="17" t="s">
        <v>100</v>
      </c>
      <c r="B39" s="18" t="s">
        <v>102</v>
      </c>
      <c r="C39" s="18" t="s">
        <v>104</v>
      </c>
      <c r="D39" s="26" t="s">
        <v>300</v>
      </c>
      <c r="E39" s="18" t="s">
        <v>118</v>
      </c>
      <c r="F39" s="18" t="s">
        <v>118</v>
      </c>
      <c r="G39" s="18" t="s">
        <v>118</v>
      </c>
      <c r="H39" s="18" t="s">
        <v>118</v>
      </c>
      <c r="I39" s="18" t="s">
        <v>118</v>
      </c>
      <c r="J39" s="18" t="s">
        <v>118</v>
      </c>
      <c r="K39" s="19">
        <v>0.97</v>
      </c>
      <c r="L39" s="18" t="s">
        <v>118</v>
      </c>
      <c r="M39" s="18" t="s">
        <v>118</v>
      </c>
    </row>
    <row r="40" spans="1:13" x14ac:dyDescent="0.35">
      <c r="A40" s="22" t="s">
        <v>101</v>
      </c>
      <c r="B40" s="22" t="s">
        <v>103</v>
      </c>
      <c r="C40" s="22" t="s">
        <v>105</v>
      </c>
      <c r="D40" s="29" t="s">
        <v>300</v>
      </c>
      <c r="E40" s="4" t="s">
        <v>118</v>
      </c>
      <c r="F40" s="4" t="s">
        <v>118</v>
      </c>
      <c r="G40" s="4" t="s">
        <v>118</v>
      </c>
      <c r="H40" s="4" t="s">
        <v>118</v>
      </c>
      <c r="I40" s="4" t="s">
        <v>118</v>
      </c>
      <c r="J40" s="4" t="s">
        <v>118</v>
      </c>
      <c r="K40" s="23">
        <v>1.36</v>
      </c>
      <c r="L40" s="4" t="s">
        <v>118</v>
      </c>
      <c r="M40" s="4" t="s">
        <v>118</v>
      </c>
    </row>
    <row r="42" spans="1:13" x14ac:dyDescent="0.35">
      <c r="A42" s="269" t="s">
        <v>106</v>
      </c>
      <c r="B42" s="270"/>
      <c r="C42" s="271"/>
      <c r="D42" s="34"/>
      <c r="E42" s="12" t="s">
        <v>1</v>
      </c>
      <c r="F42" s="267" t="s">
        <v>2</v>
      </c>
      <c r="G42" s="267"/>
      <c r="H42" s="267" t="s">
        <v>3</v>
      </c>
      <c r="I42" s="267"/>
    </row>
    <row r="43" spans="1:13" x14ac:dyDescent="0.35">
      <c r="A43" s="12" t="s">
        <v>6</v>
      </c>
      <c r="B43" s="12" t="s">
        <v>7</v>
      </c>
      <c r="C43" s="12" t="s">
        <v>14</v>
      </c>
      <c r="D43" s="12" t="s">
        <v>328</v>
      </c>
      <c r="E43" s="12" t="s">
        <v>113</v>
      </c>
      <c r="F43" s="12" t="s">
        <v>114</v>
      </c>
      <c r="G43" s="12" t="s">
        <v>115</v>
      </c>
      <c r="H43" s="12" t="s">
        <v>116</v>
      </c>
      <c r="I43" s="12" t="s">
        <v>117</v>
      </c>
    </row>
    <row r="44" spans="1:13" x14ac:dyDescent="0.35">
      <c r="A44" s="35" t="s">
        <v>97</v>
      </c>
      <c r="B44" s="36" t="s">
        <v>21</v>
      </c>
      <c r="C44" s="18" t="s">
        <v>44</v>
      </c>
      <c r="D44" s="26" t="s">
        <v>300</v>
      </c>
      <c r="E44" s="18" t="s">
        <v>118</v>
      </c>
      <c r="F44" s="18" t="s">
        <v>118</v>
      </c>
      <c r="G44" s="18">
        <v>18.3</v>
      </c>
      <c r="H44" s="18">
        <v>0.5</v>
      </c>
      <c r="I44" s="18" t="s">
        <v>118</v>
      </c>
    </row>
    <row r="45" spans="1:13" x14ac:dyDescent="0.35">
      <c r="A45" s="37" t="s">
        <v>107</v>
      </c>
      <c r="B45" s="28" t="s">
        <v>109</v>
      </c>
      <c r="C45" s="4" t="s">
        <v>111</v>
      </c>
      <c r="D45" s="29" t="s">
        <v>300</v>
      </c>
      <c r="E45" s="4" t="s">
        <v>118</v>
      </c>
      <c r="F45" s="4">
        <v>2.58</v>
      </c>
      <c r="G45" s="4">
        <v>22.57</v>
      </c>
      <c r="H45" s="4">
        <v>0.49</v>
      </c>
      <c r="I45" s="4" t="s">
        <v>118</v>
      </c>
    </row>
    <row r="46" spans="1:13" x14ac:dyDescent="0.35">
      <c r="A46" s="35" t="s">
        <v>108</v>
      </c>
      <c r="B46" s="36" t="s">
        <v>110</v>
      </c>
      <c r="C46" s="18" t="s">
        <v>112</v>
      </c>
      <c r="D46" s="18" t="s">
        <v>299</v>
      </c>
      <c r="E46" s="18" t="s">
        <v>118</v>
      </c>
      <c r="F46" s="18" t="s">
        <v>118</v>
      </c>
      <c r="G46" s="18" t="s">
        <v>118</v>
      </c>
      <c r="H46" s="18">
        <v>1.7</v>
      </c>
      <c r="I46" s="18">
        <v>1.3</v>
      </c>
    </row>
    <row r="48" spans="1:13" x14ac:dyDescent="0.35">
      <c r="A48" s="267" t="s">
        <v>119</v>
      </c>
      <c r="B48" s="267"/>
      <c r="C48" s="267"/>
      <c r="D48" s="12"/>
      <c r="E48" s="12" t="s">
        <v>1</v>
      </c>
      <c r="F48" s="12" t="s">
        <v>2</v>
      </c>
      <c r="G48" s="269" t="s">
        <v>3</v>
      </c>
      <c r="H48" s="271"/>
    </row>
    <row r="49" spans="1:14" x14ac:dyDescent="0.35">
      <c r="A49" s="12" t="s">
        <v>6</v>
      </c>
      <c r="B49" s="12" t="s">
        <v>7</v>
      </c>
      <c r="C49" s="12" t="s">
        <v>14</v>
      </c>
      <c r="D49" s="12" t="s">
        <v>328</v>
      </c>
      <c r="E49" s="12" t="s">
        <v>120</v>
      </c>
      <c r="F49" s="12" t="s">
        <v>121</v>
      </c>
      <c r="G49" s="12" t="s">
        <v>122</v>
      </c>
      <c r="H49" s="12" t="s">
        <v>123</v>
      </c>
    </row>
    <row r="50" spans="1:14" x14ac:dyDescent="0.35">
      <c r="A50" s="4" t="s">
        <v>118</v>
      </c>
      <c r="B50" s="4" t="s">
        <v>118</v>
      </c>
      <c r="C50" s="4" t="s">
        <v>118</v>
      </c>
      <c r="D50" s="4" t="s">
        <v>118</v>
      </c>
      <c r="E50" s="4" t="s">
        <v>118</v>
      </c>
      <c r="F50" s="4" t="s">
        <v>118</v>
      </c>
      <c r="G50" s="4" t="s">
        <v>118</v>
      </c>
      <c r="H50" s="4" t="s">
        <v>118</v>
      </c>
    </row>
    <row r="52" spans="1:14" x14ac:dyDescent="0.35">
      <c r="A52" s="269" t="s">
        <v>124</v>
      </c>
      <c r="B52" s="270"/>
      <c r="C52" s="271"/>
      <c r="D52" s="12"/>
      <c r="E52" s="267" t="s">
        <v>1</v>
      </c>
      <c r="F52" s="267"/>
      <c r="G52" s="267" t="s">
        <v>2</v>
      </c>
      <c r="H52" s="267"/>
      <c r="I52" s="267" t="s">
        <v>3</v>
      </c>
      <c r="J52" s="267"/>
      <c r="K52" s="267"/>
    </row>
    <row r="53" spans="1:14" x14ac:dyDescent="0.35">
      <c r="A53" s="12" t="s">
        <v>6</v>
      </c>
      <c r="B53" s="12" t="s">
        <v>7</v>
      </c>
      <c r="C53" s="12" t="s">
        <v>14</v>
      </c>
      <c r="D53" s="12" t="s">
        <v>328</v>
      </c>
      <c r="E53" s="12" t="s">
        <v>125</v>
      </c>
      <c r="F53" s="12" t="s">
        <v>126</v>
      </c>
      <c r="G53" s="12" t="s">
        <v>127</v>
      </c>
      <c r="H53" s="12" t="s">
        <v>128</v>
      </c>
      <c r="I53" s="38" t="s">
        <v>129</v>
      </c>
      <c r="J53" s="38" t="s">
        <v>130</v>
      </c>
      <c r="K53" s="38" t="s">
        <v>131</v>
      </c>
    </row>
    <row r="54" spans="1:14" x14ac:dyDescent="0.35">
      <c r="A54" s="26" t="s">
        <v>107</v>
      </c>
      <c r="B54" s="39" t="s">
        <v>133</v>
      </c>
      <c r="C54" s="39" t="s">
        <v>135</v>
      </c>
      <c r="D54" s="26" t="s">
        <v>300</v>
      </c>
      <c r="E54" s="18">
        <v>39.35</v>
      </c>
      <c r="F54" s="18">
        <v>70.63</v>
      </c>
      <c r="G54" s="18">
        <v>10.35</v>
      </c>
      <c r="H54" s="18">
        <v>20.3</v>
      </c>
      <c r="I54" s="18" t="s">
        <v>118</v>
      </c>
      <c r="J54" s="18" t="s">
        <v>118</v>
      </c>
      <c r="K54" s="18" t="s">
        <v>118</v>
      </c>
    </row>
    <row r="55" spans="1:14" x14ac:dyDescent="0.35">
      <c r="A55" s="29" t="s">
        <v>132</v>
      </c>
      <c r="B55" s="40" t="s">
        <v>134</v>
      </c>
      <c r="C55" s="40" t="s">
        <v>136</v>
      </c>
      <c r="D55" s="41" t="s">
        <v>301</v>
      </c>
      <c r="E55" s="4">
        <v>36.39</v>
      </c>
      <c r="F55" s="4">
        <v>61.25</v>
      </c>
      <c r="G55" s="4" t="s">
        <v>118</v>
      </c>
      <c r="H55" s="4">
        <v>9.9</v>
      </c>
      <c r="I55" s="4" t="s">
        <v>118</v>
      </c>
      <c r="J55" s="4" t="s">
        <v>118</v>
      </c>
      <c r="K55" s="4" t="s">
        <v>118</v>
      </c>
    </row>
    <row r="56" spans="1:14" x14ac:dyDescent="0.35">
      <c r="A56" s="26" t="s">
        <v>132</v>
      </c>
      <c r="B56" s="26" t="s">
        <v>140</v>
      </c>
      <c r="C56" s="42" t="s">
        <v>139</v>
      </c>
      <c r="D56" s="26" t="s">
        <v>141</v>
      </c>
      <c r="E56" s="18" t="s">
        <v>118</v>
      </c>
      <c r="F56" s="18" t="s">
        <v>118</v>
      </c>
      <c r="G56" s="18">
        <v>6.54</v>
      </c>
      <c r="H56" s="18">
        <v>10.84</v>
      </c>
      <c r="I56" s="18" t="s">
        <v>118</v>
      </c>
      <c r="J56" s="18" t="s">
        <v>118</v>
      </c>
      <c r="K56" s="18" t="s">
        <v>118</v>
      </c>
    </row>
    <row r="57" spans="1:14" x14ac:dyDescent="0.35">
      <c r="A57" s="29" t="s">
        <v>142</v>
      </c>
      <c r="B57" s="29" t="s">
        <v>143</v>
      </c>
      <c r="C57" s="29" t="s">
        <v>144</v>
      </c>
      <c r="D57" s="29" t="s">
        <v>300</v>
      </c>
      <c r="E57" s="4" t="s">
        <v>118</v>
      </c>
      <c r="F57" s="4" t="s">
        <v>118</v>
      </c>
      <c r="G57" s="4" t="s">
        <v>118</v>
      </c>
      <c r="H57" s="4" t="s">
        <v>118</v>
      </c>
      <c r="I57" s="4" t="s">
        <v>118</v>
      </c>
      <c r="J57" s="4">
        <v>0.6</v>
      </c>
      <c r="K57" s="4" t="s">
        <v>118</v>
      </c>
    </row>
    <row r="58" spans="1:14" x14ac:dyDescent="0.35">
      <c r="A58" s="26" t="s">
        <v>137</v>
      </c>
      <c r="B58" s="26" t="s">
        <v>139</v>
      </c>
      <c r="C58" s="18" t="s">
        <v>139</v>
      </c>
      <c r="D58" s="18" t="s">
        <v>307</v>
      </c>
      <c r="E58" s="18" t="s">
        <v>118</v>
      </c>
      <c r="F58" s="18" t="s">
        <v>138</v>
      </c>
      <c r="G58" s="18" t="s">
        <v>118</v>
      </c>
      <c r="H58" s="18" t="s">
        <v>118</v>
      </c>
      <c r="I58" s="18" t="s">
        <v>118</v>
      </c>
      <c r="J58" s="18" t="s">
        <v>118</v>
      </c>
      <c r="K58" s="18" t="s">
        <v>118</v>
      </c>
    </row>
    <row r="60" spans="1:14" x14ac:dyDescent="0.35">
      <c r="A60" s="269" t="s">
        <v>145</v>
      </c>
      <c r="B60" s="270"/>
      <c r="C60" s="271"/>
      <c r="D60" s="12"/>
      <c r="E60" s="267" t="s">
        <v>1</v>
      </c>
      <c r="F60" s="267"/>
      <c r="G60" s="269" t="s">
        <v>2</v>
      </c>
      <c r="H60" s="271"/>
      <c r="I60" s="267" t="s">
        <v>370</v>
      </c>
      <c r="J60" s="267"/>
      <c r="K60" s="267"/>
      <c r="L60" s="267" t="s">
        <v>3</v>
      </c>
      <c r="M60" s="267"/>
      <c r="N60" s="267"/>
    </row>
    <row r="61" spans="1:14" x14ac:dyDescent="0.35">
      <c r="A61" s="12" t="s">
        <v>6</v>
      </c>
      <c r="B61" s="12" t="s">
        <v>7</v>
      </c>
      <c r="C61" s="12" t="s">
        <v>14</v>
      </c>
      <c r="D61" s="12" t="s">
        <v>328</v>
      </c>
      <c r="E61" s="12" t="s">
        <v>146</v>
      </c>
      <c r="F61" s="12" t="s">
        <v>147</v>
      </c>
      <c r="G61" s="12" t="s">
        <v>164</v>
      </c>
      <c r="H61" s="12" t="s">
        <v>148</v>
      </c>
      <c r="I61" s="12" t="s">
        <v>149</v>
      </c>
      <c r="J61" s="12" t="s">
        <v>150</v>
      </c>
      <c r="K61" s="12" t="s">
        <v>151</v>
      </c>
      <c r="L61" s="12" t="s">
        <v>152</v>
      </c>
      <c r="M61" s="12" t="s">
        <v>153</v>
      </c>
      <c r="N61" s="12" t="s">
        <v>154</v>
      </c>
    </row>
    <row r="62" spans="1:14" x14ac:dyDescent="0.35">
      <c r="A62" s="36" t="s">
        <v>155</v>
      </c>
      <c r="B62" s="18" t="s">
        <v>156</v>
      </c>
      <c r="C62" s="18" t="s">
        <v>161</v>
      </c>
      <c r="D62" s="26" t="s">
        <v>300</v>
      </c>
      <c r="E62" s="18">
        <v>10.87</v>
      </c>
      <c r="F62" s="18">
        <v>7.9</v>
      </c>
      <c r="G62" s="18" t="s">
        <v>118</v>
      </c>
      <c r="H62" s="18">
        <v>3.58</v>
      </c>
      <c r="I62" s="18">
        <v>13.73</v>
      </c>
      <c r="J62" s="18">
        <v>14.92</v>
      </c>
      <c r="K62" s="18">
        <v>17.100000000000001</v>
      </c>
      <c r="L62" s="18" t="s">
        <v>118</v>
      </c>
      <c r="M62" s="18">
        <v>2.34</v>
      </c>
      <c r="N62" s="18" t="s">
        <v>118</v>
      </c>
    </row>
    <row r="63" spans="1:14" x14ac:dyDescent="0.35">
      <c r="A63" s="4" t="s">
        <v>142</v>
      </c>
      <c r="B63" s="4" t="s">
        <v>157</v>
      </c>
      <c r="C63" s="4" t="s">
        <v>162</v>
      </c>
      <c r="D63" s="29" t="s">
        <v>300</v>
      </c>
      <c r="E63" s="4">
        <v>25.87</v>
      </c>
      <c r="F63" s="4">
        <v>12.41</v>
      </c>
      <c r="G63" s="4" t="s">
        <v>118</v>
      </c>
      <c r="H63" s="4">
        <v>10.4</v>
      </c>
      <c r="I63" s="4">
        <v>41.09</v>
      </c>
      <c r="J63" s="4">
        <v>54.08</v>
      </c>
      <c r="K63" s="4">
        <v>65.459999999999994</v>
      </c>
      <c r="L63" s="4" t="s">
        <v>118</v>
      </c>
      <c r="M63" s="4">
        <v>5.16</v>
      </c>
      <c r="N63" s="4" t="s">
        <v>118</v>
      </c>
    </row>
    <row r="64" spans="1:14" x14ac:dyDescent="0.35">
      <c r="A64" s="18" t="s">
        <v>142</v>
      </c>
      <c r="B64" s="18" t="s">
        <v>158</v>
      </c>
      <c r="C64" s="18" t="s">
        <v>163</v>
      </c>
      <c r="D64" s="26" t="s">
        <v>300</v>
      </c>
      <c r="E64" s="18">
        <v>11.14</v>
      </c>
      <c r="F64" s="18">
        <v>5.77</v>
      </c>
      <c r="G64" s="18" t="s">
        <v>118</v>
      </c>
      <c r="H64" s="18">
        <v>7.54</v>
      </c>
      <c r="I64" s="18">
        <v>26.85</v>
      </c>
      <c r="J64" s="18">
        <v>35.159999999999997</v>
      </c>
      <c r="K64" s="18">
        <v>40.85</v>
      </c>
      <c r="L64" s="18" t="s">
        <v>118</v>
      </c>
      <c r="M64" s="18">
        <v>4.92</v>
      </c>
      <c r="N64" s="18" t="s">
        <v>118</v>
      </c>
    </row>
    <row r="65" spans="1:14" x14ac:dyDescent="0.35">
      <c r="A65" s="4" t="s">
        <v>107</v>
      </c>
      <c r="B65" s="4" t="s">
        <v>159</v>
      </c>
      <c r="C65" s="4" t="s">
        <v>160</v>
      </c>
      <c r="D65" s="29" t="s">
        <v>300</v>
      </c>
      <c r="E65" s="4" t="s">
        <v>118</v>
      </c>
      <c r="F65" s="4" t="s">
        <v>118</v>
      </c>
      <c r="G65" s="4" t="s">
        <v>118</v>
      </c>
      <c r="H65" s="4" t="s">
        <v>118</v>
      </c>
      <c r="I65" s="4" t="s">
        <v>118</v>
      </c>
      <c r="J65" s="4" t="s">
        <v>118</v>
      </c>
      <c r="K65" s="4" t="s">
        <v>118</v>
      </c>
      <c r="L65" s="4">
        <v>0.88</v>
      </c>
      <c r="M65" s="4">
        <v>0.86</v>
      </c>
      <c r="N65" s="4">
        <v>0.92</v>
      </c>
    </row>
    <row r="67" spans="1:14" x14ac:dyDescent="0.35">
      <c r="A67" s="269" t="s">
        <v>165</v>
      </c>
      <c r="B67" s="270"/>
      <c r="C67" s="271"/>
      <c r="D67" s="12"/>
      <c r="E67" s="267" t="s">
        <v>1</v>
      </c>
      <c r="F67" s="267"/>
      <c r="G67" s="269" t="s">
        <v>2</v>
      </c>
      <c r="H67" s="271"/>
      <c r="I67" s="12" t="s">
        <v>3</v>
      </c>
    </row>
    <row r="68" spans="1:14" x14ac:dyDescent="0.35">
      <c r="A68" s="12" t="s">
        <v>6</v>
      </c>
      <c r="B68" s="12" t="s">
        <v>7</v>
      </c>
      <c r="C68" s="12" t="s">
        <v>14</v>
      </c>
      <c r="D68" s="12" t="s">
        <v>328</v>
      </c>
      <c r="E68" s="12" t="s">
        <v>172</v>
      </c>
      <c r="F68" s="12" t="s">
        <v>174</v>
      </c>
      <c r="G68" s="12" t="s">
        <v>173</v>
      </c>
      <c r="H68" s="12" t="s">
        <v>175</v>
      </c>
      <c r="I68" s="12" t="s">
        <v>176</v>
      </c>
    </row>
    <row r="69" spans="1:14" x14ac:dyDescent="0.35">
      <c r="A69" s="43" t="s">
        <v>132</v>
      </c>
      <c r="B69" s="18" t="s">
        <v>166</v>
      </c>
      <c r="C69" s="18" t="s">
        <v>198</v>
      </c>
      <c r="D69" s="26" t="s">
        <v>300</v>
      </c>
      <c r="E69" s="18">
        <v>3.11</v>
      </c>
      <c r="F69" s="18" t="s">
        <v>118</v>
      </c>
      <c r="G69" s="18">
        <v>12.59</v>
      </c>
      <c r="H69" s="18">
        <v>8.7799999999999994</v>
      </c>
      <c r="I69" s="18" t="s">
        <v>118</v>
      </c>
    </row>
    <row r="70" spans="1:14" x14ac:dyDescent="0.35">
      <c r="A70" s="44" t="s">
        <v>167</v>
      </c>
      <c r="B70" s="4" t="s">
        <v>168</v>
      </c>
      <c r="C70" s="4" t="s">
        <v>197</v>
      </c>
      <c r="D70" s="29" t="s">
        <v>300</v>
      </c>
      <c r="E70" s="4">
        <v>3.37</v>
      </c>
      <c r="F70" s="4">
        <v>5.03</v>
      </c>
      <c r="G70" s="4">
        <v>9.98</v>
      </c>
      <c r="H70" s="4">
        <v>7.47</v>
      </c>
      <c r="I70" s="4" t="s">
        <v>118</v>
      </c>
    </row>
    <row r="71" spans="1:14" x14ac:dyDescent="0.35">
      <c r="A71" s="43" t="s">
        <v>169</v>
      </c>
      <c r="B71" s="18" t="s">
        <v>170</v>
      </c>
      <c r="C71" s="18" t="s">
        <v>196</v>
      </c>
      <c r="D71" s="26" t="s">
        <v>300</v>
      </c>
      <c r="E71" s="18">
        <v>2.5</v>
      </c>
      <c r="F71" s="18">
        <v>3.86</v>
      </c>
      <c r="G71" s="18">
        <v>12.72</v>
      </c>
      <c r="H71" s="18">
        <v>9.89</v>
      </c>
      <c r="I71" s="18" t="s">
        <v>118</v>
      </c>
    </row>
    <row r="72" spans="1:14" x14ac:dyDescent="0.35">
      <c r="A72" s="45" t="s">
        <v>107</v>
      </c>
      <c r="B72" s="28" t="s">
        <v>171</v>
      </c>
      <c r="C72" s="28" t="s">
        <v>199</v>
      </c>
      <c r="D72" s="29" t="s">
        <v>300</v>
      </c>
      <c r="E72" s="4">
        <v>3.94</v>
      </c>
      <c r="F72" s="4">
        <v>4.53</v>
      </c>
      <c r="G72" s="4">
        <v>14.82</v>
      </c>
      <c r="H72" s="4">
        <v>10.86</v>
      </c>
      <c r="I72" s="4" t="s">
        <v>118</v>
      </c>
    </row>
    <row r="74" spans="1:14" x14ac:dyDescent="0.35">
      <c r="A74" s="269" t="s">
        <v>177</v>
      </c>
      <c r="B74" s="270"/>
      <c r="C74" s="271"/>
      <c r="D74" s="12"/>
      <c r="E74" s="267" t="s">
        <v>1</v>
      </c>
      <c r="F74" s="267"/>
      <c r="G74" s="269" t="s">
        <v>310</v>
      </c>
      <c r="H74" s="271"/>
      <c r="I74" s="14" t="s">
        <v>309</v>
      </c>
      <c r="J74" s="267" t="s">
        <v>3</v>
      </c>
      <c r="K74" s="267"/>
    </row>
    <row r="75" spans="1:14" x14ac:dyDescent="0.35">
      <c r="A75" s="12" t="s">
        <v>6</v>
      </c>
      <c r="B75" s="12" t="s">
        <v>7</v>
      </c>
      <c r="C75" s="12" t="s">
        <v>14</v>
      </c>
      <c r="D75" s="12" t="s">
        <v>328</v>
      </c>
      <c r="E75" s="12" t="s">
        <v>178</v>
      </c>
      <c r="F75" s="12" t="s">
        <v>179</v>
      </c>
      <c r="G75" s="12" t="s">
        <v>180</v>
      </c>
      <c r="H75" s="12" t="s">
        <v>181</v>
      </c>
      <c r="I75" s="12" t="s">
        <v>182</v>
      </c>
      <c r="J75" s="12" t="s">
        <v>183</v>
      </c>
      <c r="K75" s="12" t="s">
        <v>184</v>
      </c>
    </row>
    <row r="76" spans="1:14" x14ac:dyDescent="0.35">
      <c r="A76" s="18" t="s">
        <v>155</v>
      </c>
      <c r="B76" s="18" t="s">
        <v>156</v>
      </c>
      <c r="C76" s="18" t="s">
        <v>161</v>
      </c>
      <c r="D76" s="26" t="s">
        <v>300</v>
      </c>
      <c r="E76" s="18">
        <v>26.22</v>
      </c>
      <c r="F76" s="18">
        <v>20.97</v>
      </c>
      <c r="G76" s="18">
        <v>5.71</v>
      </c>
      <c r="H76" s="18">
        <v>5.85</v>
      </c>
      <c r="I76" s="18">
        <v>9.01</v>
      </c>
      <c r="J76" s="18">
        <v>0.4</v>
      </c>
      <c r="K76" s="18" t="s">
        <v>118</v>
      </c>
    </row>
    <row r="77" spans="1:14" x14ac:dyDescent="0.35">
      <c r="A77" s="46" t="s">
        <v>185</v>
      </c>
      <c r="B77" s="46" t="s">
        <v>187</v>
      </c>
      <c r="C77" s="4" t="s">
        <v>192</v>
      </c>
      <c r="D77" s="29" t="s">
        <v>300</v>
      </c>
      <c r="E77" s="4">
        <v>19.690000000000001</v>
      </c>
      <c r="F77" s="4" t="s">
        <v>118</v>
      </c>
      <c r="G77" s="4" t="s">
        <v>118</v>
      </c>
      <c r="H77" s="4" t="s">
        <v>118</v>
      </c>
      <c r="I77" s="4" t="s">
        <v>118</v>
      </c>
      <c r="J77" s="4" t="s">
        <v>118</v>
      </c>
      <c r="K77" s="4" t="s">
        <v>118</v>
      </c>
    </row>
    <row r="78" spans="1:14" x14ac:dyDescent="0.35">
      <c r="A78" s="18" t="s">
        <v>142</v>
      </c>
      <c r="B78" s="18" t="s">
        <v>188</v>
      </c>
      <c r="C78" s="18" t="s">
        <v>193</v>
      </c>
      <c r="D78" s="26" t="s">
        <v>300</v>
      </c>
      <c r="E78" s="18">
        <v>23.64</v>
      </c>
      <c r="F78" s="18" t="s">
        <v>118</v>
      </c>
      <c r="G78" s="18" t="s">
        <v>118</v>
      </c>
      <c r="H78" s="18" t="s">
        <v>118</v>
      </c>
      <c r="I78" s="18" t="s">
        <v>118</v>
      </c>
      <c r="J78" s="18" t="s">
        <v>118</v>
      </c>
      <c r="K78" s="18" t="s">
        <v>118</v>
      </c>
    </row>
    <row r="79" spans="1:14" x14ac:dyDescent="0.35">
      <c r="A79" s="47" t="s">
        <v>107</v>
      </c>
      <c r="B79" s="46" t="s">
        <v>189</v>
      </c>
      <c r="C79" s="4" t="s">
        <v>111</v>
      </c>
      <c r="D79" s="29" t="s">
        <v>300</v>
      </c>
      <c r="E79" s="4">
        <v>33.22</v>
      </c>
      <c r="F79" s="4" t="s">
        <v>118</v>
      </c>
      <c r="G79" s="4" t="s">
        <v>118</v>
      </c>
      <c r="H79" s="4" t="s">
        <v>118</v>
      </c>
      <c r="I79" s="4" t="s">
        <v>118</v>
      </c>
      <c r="J79" s="4" t="s">
        <v>118</v>
      </c>
      <c r="K79" s="4" t="s">
        <v>118</v>
      </c>
    </row>
    <row r="80" spans="1:14" x14ac:dyDescent="0.35">
      <c r="A80" s="36" t="s">
        <v>132</v>
      </c>
      <c r="B80" s="18" t="s">
        <v>190</v>
      </c>
      <c r="C80" s="18" t="s">
        <v>194</v>
      </c>
      <c r="D80" s="24" t="s">
        <v>301</v>
      </c>
      <c r="E80" s="18">
        <v>19.53</v>
      </c>
      <c r="F80" s="18">
        <v>18.809999999999999</v>
      </c>
      <c r="G80" s="18" t="s">
        <v>118</v>
      </c>
      <c r="H80" s="18" t="s">
        <v>118</v>
      </c>
      <c r="I80" s="18" t="s">
        <v>118</v>
      </c>
      <c r="J80" s="18" t="s">
        <v>118</v>
      </c>
      <c r="K80" s="18" t="s">
        <v>118</v>
      </c>
    </row>
    <row r="81" spans="1:11" x14ac:dyDescent="0.35">
      <c r="A81" s="47" t="s">
        <v>132</v>
      </c>
      <c r="B81" s="46" t="s">
        <v>191</v>
      </c>
      <c r="C81" s="46" t="s">
        <v>195</v>
      </c>
      <c r="D81" s="33" t="s">
        <v>301</v>
      </c>
      <c r="E81" s="4">
        <v>21.24</v>
      </c>
      <c r="F81" s="4">
        <v>19.68</v>
      </c>
      <c r="G81" s="4" t="s">
        <v>118</v>
      </c>
      <c r="H81" s="4" t="s">
        <v>118</v>
      </c>
      <c r="I81" s="4" t="s">
        <v>118</v>
      </c>
      <c r="J81" s="4" t="s">
        <v>118</v>
      </c>
      <c r="K81" s="4" t="s">
        <v>118</v>
      </c>
    </row>
    <row r="82" spans="1:11" x14ac:dyDescent="0.35">
      <c r="A82" s="36" t="s">
        <v>137</v>
      </c>
      <c r="B82" s="18" t="s">
        <v>139</v>
      </c>
      <c r="C82" s="18" t="s">
        <v>139</v>
      </c>
      <c r="D82" s="26" t="s">
        <v>307</v>
      </c>
      <c r="E82" s="18" t="s">
        <v>138</v>
      </c>
      <c r="F82" s="18" t="s">
        <v>118</v>
      </c>
      <c r="G82" s="18" t="s">
        <v>118</v>
      </c>
      <c r="H82" s="18" t="s">
        <v>118</v>
      </c>
      <c r="I82" s="18" t="s">
        <v>118</v>
      </c>
      <c r="J82" s="18" t="s">
        <v>118</v>
      </c>
      <c r="K82" s="18" t="s">
        <v>118</v>
      </c>
    </row>
    <row r="83" spans="1:11" x14ac:dyDescent="0.35">
      <c r="A83" s="47" t="s">
        <v>186</v>
      </c>
      <c r="B83" s="4" t="s">
        <v>139</v>
      </c>
      <c r="C83" s="4" t="s">
        <v>139</v>
      </c>
      <c r="D83" s="29" t="s">
        <v>307</v>
      </c>
      <c r="E83" s="46" t="s">
        <v>138</v>
      </c>
      <c r="F83" s="4" t="s">
        <v>118</v>
      </c>
      <c r="G83" s="4" t="s">
        <v>118</v>
      </c>
      <c r="H83" s="4" t="s">
        <v>118</v>
      </c>
      <c r="I83" s="4" t="s">
        <v>118</v>
      </c>
      <c r="J83" s="4" t="s">
        <v>118</v>
      </c>
      <c r="K83" s="4" t="s">
        <v>118</v>
      </c>
    </row>
    <row r="85" spans="1:11" x14ac:dyDescent="0.35">
      <c r="A85" s="269" t="s">
        <v>200</v>
      </c>
      <c r="B85" s="270"/>
      <c r="C85" s="271"/>
      <c r="D85" s="12"/>
      <c r="E85" s="267" t="s">
        <v>2</v>
      </c>
      <c r="F85" s="267"/>
      <c r="G85" s="267"/>
      <c r="H85" s="267" t="s">
        <v>3</v>
      </c>
      <c r="I85" s="267"/>
    </row>
    <row r="86" spans="1:11" x14ac:dyDescent="0.35">
      <c r="A86" s="12" t="s">
        <v>6</v>
      </c>
      <c r="B86" s="190" t="s">
        <v>7</v>
      </c>
      <c r="C86" s="12" t="s">
        <v>14</v>
      </c>
      <c r="D86" s="12" t="s">
        <v>328</v>
      </c>
      <c r="E86" s="12" t="s">
        <v>201</v>
      </c>
      <c r="F86" s="12" t="s">
        <v>202</v>
      </c>
      <c r="G86" s="12" t="s">
        <v>203</v>
      </c>
      <c r="H86" s="12" t="s">
        <v>204</v>
      </c>
      <c r="I86" s="12" t="s">
        <v>205</v>
      </c>
    </row>
    <row r="87" spans="1:11" x14ac:dyDescent="0.35">
      <c r="A87" s="18" t="s">
        <v>107</v>
      </c>
      <c r="B87" s="18" t="s">
        <v>206</v>
      </c>
      <c r="C87" s="18" t="s">
        <v>207</v>
      </c>
      <c r="D87" s="18" t="s">
        <v>302</v>
      </c>
      <c r="E87" s="18">
        <v>14.93</v>
      </c>
      <c r="F87" s="18">
        <v>21.86</v>
      </c>
      <c r="G87" s="18">
        <v>22.56</v>
      </c>
      <c r="H87" s="18">
        <v>16.100000000000001</v>
      </c>
      <c r="I87" s="18">
        <v>0.2</v>
      </c>
    </row>
    <row r="89" spans="1:11" x14ac:dyDescent="0.35">
      <c r="A89" s="269" t="s">
        <v>208</v>
      </c>
      <c r="B89" s="270"/>
      <c r="C89" s="271"/>
      <c r="D89" s="12"/>
      <c r="E89" s="267" t="s">
        <v>1</v>
      </c>
      <c r="F89" s="267"/>
      <c r="G89" s="267" t="s">
        <v>2</v>
      </c>
      <c r="H89" s="267"/>
      <c r="I89" s="12" t="s">
        <v>3</v>
      </c>
    </row>
    <row r="90" spans="1:11" x14ac:dyDescent="0.35">
      <c r="A90" s="12" t="s">
        <v>6</v>
      </c>
      <c r="B90" s="190" t="s">
        <v>7</v>
      </c>
      <c r="C90" s="12" t="s">
        <v>14</v>
      </c>
      <c r="D90" s="12" t="s">
        <v>328</v>
      </c>
      <c r="E90" s="12" t="s">
        <v>209</v>
      </c>
      <c r="F90" s="12" t="s">
        <v>210</v>
      </c>
      <c r="G90" s="12" t="s">
        <v>220</v>
      </c>
      <c r="H90" s="12" t="s">
        <v>211</v>
      </c>
      <c r="I90" s="12" t="s">
        <v>212</v>
      </c>
    </row>
    <row r="91" spans="1:11" x14ac:dyDescent="0.35">
      <c r="A91" s="18" t="s">
        <v>132</v>
      </c>
      <c r="B91" s="18" t="s">
        <v>213</v>
      </c>
      <c r="C91" s="18" t="s">
        <v>217</v>
      </c>
      <c r="D91" s="18" t="s">
        <v>299</v>
      </c>
      <c r="E91" s="18">
        <v>20.69</v>
      </c>
      <c r="F91" s="18">
        <v>27.72</v>
      </c>
      <c r="G91" s="18">
        <v>26.53</v>
      </c>
      <c r="H91" s="18">
        <v>30.74</v>
      </c>
      <c r="I91" s="18">
        <v>0.27</v>
      </c>
    </row>
    <row r="92" spans="1:11" x14ac:dyDescent="0.35">
      <c r="A92" s="47" t="s">
        <v>214</v>
      </c>
      <c r="B92" s="46" t="s">
        <v>215</v>
      </c>
      <c r="C92" s="4" t="s">
        <v>219</v>
      </c>
      <c r="D92" s="29" t="s">
        <v>300</v>
      </c>
      <c r="E92" s="4">
        <v>21.77</v>
      </c>
      <c r="F92" s="4">
        <v>34.04</v>
      </c>
      <c r="G92" s="4">
        <v>32.26</v>
      </c>
      <c r="H92" s="4">
        <v>44.99</v>
      </c>
      <c r="I92" s="4">
        <v>0.33</v>
      </c>
    </row>
    <row r="93" spans="1:11" x14ac:dyDescent="0.35">
      <c r="A93" s="36" t="s">
        <v>107</v>
      </c>
      <c r="B93" s="18" t="s">
        <v>35</v>
      </c>
      <c r="C93" s="18" t="s">
        <v>51</v>
      </c>
      <c r="D93" s="26" t="s">
        <v>300</v>
      </c>
      <c r="E93" s="18">
        <v>24.1</v>
      </c>
      <c r="F93" s="18">
        <v>32.81</v>
      </c>
      <c r="G93" s="18">
        <v>35.229999999999997</v>
      </c>
      <c r="H93" s="18">
        <v>40.06</v>
      </c>
      <c r="I93" s="18">
        <v>0.26</v>
      </c>
    </row>
    <row r="94" spans="1:11" x14ac:dyDescent="0.35">
      <c r="A94" s="47" t="s">
        <v>132</v>
      </c>
      <c r="B94" s="46" t="s">
        <v>216</v>
      </c>
      <c r="C94" s="4" t="s">
        <v>218</v>
      </c>
      <c r="D94" s="33" t="s">
        <v>301</v>
      </c>
      <c r="E94" s="4">
        <v>9.7200000000000006</v>
      </c>
      <c r="F94" s="4">
        <v>11.55</v>
      </c>
      <c r="G94" s="4">
        <v>11.91</v>
      </c>
      <c r="H94" s="4">
        <v>12.69</v>
      </c>
      <c r="I94" s="4" t="s">
        <v>118</v>
      </c>
    </row>
    <row r="95" spans="1:11" x14ac:dyDescent="0.35">
      <c r="A95" s="36" t="s">
        <v>185</v>
      </c>
      <c r="B95" s="18" t="s">
        <v>139</v>
      </c>
      <c r="C95" s="18" t="s">
        <v>139</v>
      </c>
      <c r="D95" s="26" t="s">
        <v>307</v>
      </c>
      <c r="E95" s="18" t="s">
        <v>138</v>
      </c>
      <c r="F95" s="18" t="s">
        <v>138</v>
      </c>
      <c r="G95" s="18" t="s">
        <v>138</v>
      </c>
      <c r="H95" s="18" t="s">
        <v>138</v>
      </c>
      <c r="I95" s="18" t="s">
        <v>118</v>
      </c>
    </row>
    <row r="96" spans="1:11" x14ac:dyDescent="0.35">
      <c r="A96" s="47" t="s">
        <v>186</v>
      </c>
      <c r="B96" s="4" t="s">
        <v>139</v>
      </c>
      <c r="C96" s="4" t="s">
        <v>139</v>
      </c>
      <c r="D96" s="29" t="s">
        <v>307</v>
      </c>
      <c r="E96" s="4" t="s">
        <v>118</v>
      </c>
      <c r="F96" s="46" t="s">
        <v>138</v>
      </c>
      <c r="G96" s="46" t="s">
        <v>138</v>
      </c>
      <c r="H96" s="46" t="s">
        <v>138</v>
      </c>
      <c r="I96" s="4" t="s">
        <v>118</v>
      </c>
    </row>
    <row r="98" spans="1:12" x14ac:dyDescent="0.35">
      <c r="A98" s="269" t="s">
        <v>221</v>
      </c>
      <c r="B98" s="270"/>
      <c r="C98" s="271"/>
      <c r="D98" s="12"/>
      <c r="E98" s="267" t="s">
        <v>1</v>
      </c>
      <c r="F98" s="267"/>
      <c r="G98" s="12" t="s">
        <v>2</v>
      </c>
      <c r="H98" s="267" t="s">
        <v>3</v>
      </c>
      <c r="I98" s="267"/>
    </row>
    <row r="99" spans="1:12" x14ac:dyDescent="0.35">
      <c r="A99" s="12" t="s">
        <v>6</v>
      </c>
      <c r="B99" s="12" t="s">
        <v>7</v>
      </c>
      <c r="C99" s="12" t="s">
        <v>14</v>
      </c>
      <c r="D99" s="12" t="s">
        <v>328</v>
      </c>
      <c r="E99" s="12" t="s">
        <v>224</v>
      </c>
      <c r="F99" s="12" t="s">
        <v>225</v>
      </c>
      <c r="G99" s="12" t="s">
        <v>226</v>
      </c>
      <c r="H99" s="12" t="s">
        <v>227</v>
      </c>
      <c r="I99" s="12" t="s">
        <v>228</v>
      </c>
    </row>
    <row r="100" spans="1:12" x14ac:dyDescent="0.35">
      <c r="A100" s="25" t="s">
        <v>97</v>
      </c>
      <c r="B100" s="48" t="s">
        <v>222</v>
      </c>
      <c r="C100" s="48" t="s">
        <v>223</v>
      </c>
      <c r="D100" s="26" t="s">
        <v>300</v>
      </c>
      <c r="E100" s="18">
        <v>5.67</v>
      </c>
      <c r="F100" s="18">
        <v>9.43</v>
      </c>
      <c r="G100" s="18">
        <v>6.77</v>
      </c>
      <c r="H100" s="18" t="s">
        <v>118</v>
      </c>
      <c r="I100" s="18" t="s">
        <v>118</v>
      </c>
    </row>
    <row r="101" spans="1:12" x14ac:dyDescent="0.35">
      <c r="A101" s="49" t="s">
        <v>107</v>
      </c>
      <c r="B101" s="50" t="s">
        <v>95</v>
      </c>
      <c r="C101" s="51" t="s">
        <v>96</v>
      </c>
      <c r="D101" s="29" t="s">
        <v>300</v>
      </c>
      <c r="E101" s="4">
        <v>6.62</v>
      </c>
      <c r="F101" s="4">
        <v>10.42</v>
      </c>
      <c r="G101" s="4">
        <v>9.34</v>
      </c>
      <c r="H101" s="4" t="s">
        <v>118</v>
      </c>
      <c r="I101" s="4" t="s">
        <v>118</v>
      </c>
    </row>
    <row r="102" spans="1:12" x14ac:dyDescent="0.35">
      <c r="A102" s="18" t="s">
        <v>132</v>
      </c>
      <c r="B102" s="18" t="s">
        <v>230</v>
      </c>
      <c r="C102" s="18" t="s">
        <v>229</v>
      </c>
      <c r="D102" s="18" t="s">
        <v>299</v>
      </c>
      <c r="E102" s="18" t="s">
        <v>118</v>
      </c>
      <c r="F102" s="18" t="s">
        <v>118</v>
      </c>
      <c r="G102" s="18">
        <v>6.16</v>
      </c>
      <c r="H102" s="18" t="s">
        <v>118</v>
      </c>
      <c r="I102" s="18" t="s">
        <v>118</v>
      </c>
    </row>
    <row r="104" spans="1:12" x14ac:dyDescent="0.35">
      <c r="A104" s="269" t="s">
        <v>231</v>
      </c>
      <c r="B104" s="270"/>
      <c r="C104" s="271"/>
      <c r="D104" s="12"/>
      <c r="E104" s="267" t="s">
        <v>1</v>
      </c>
      <c r="F104" s="267"/>
      <c r="G104" s="267" t="s">
        <v>235</v>
      </c>
      <c r="H104" s="267"/>
      <c r="I104" s="267" t="s">
        <v>239</v>
      </c>
      <c r="J104" s="267"/>
      <c r="K104" s="267" t="s">
        <v>3</v>
      </c>
      <c r="L104" s="267"/>
    </row>
    <row r="105" spans="1:12" x14ac:dyDescent="0.35">
      <c r="A105" s="12" t="s">
        <v>6</v>
      </c>
      <c r="B105" s="12" t="s">
        <v>7</v>
      </c>
      <c r="C105" s="12" t="s">
        <v>14</v>
      </c>
      <c r="D105" s="12" t="s">
        <v>328</v>
      </c>
      <c r="E105" s="12" t="s">
        <v>232</v>
      </c>
      <c r="F105" s="12" t="s">
        <v>233</v>
      </c>
      <c r="G105" s="12" t="s">
        <v>234</v>
      </c>
      <c r="H105" s="12" t="s">
        <v>236</v>
      </c>
      <c r="I105" s="12" t="s">
        <v>237</v>
      </c>
      <c r="J105" s="12" t="s">
        <v>238</v>
      </c>
      <c r="K105" s="38" t="s">
        <v>240</v>
      </c>
      <c r="L105" s="38" t="s">
        <v>241</v>
      </c>
    </row>
    <row r="106" spans="1:12" x14ac:dyDescent="0.35">
      <c r="A106" s="52" t="s">
        <v>107</v>
      </c>
      <c r="B106" s="53" t="s">
        <v>13</v>
      </c>
      <c r="C106" s="18" t="s">
        <v>26</v>
      </c>
      <c r="D106" s="26" t="s">
        <v>300</v>
      </c>
      <c r="E106" s="18">
        <v>13.15</v>
      </c>
      <c r="F106" s="18">
        <v>18.47</v>
      </c>
      <c r="G106" s="18">
        <v>23.16</v>
      </c>
      <c r="H106" s="18">
        <v>10.64</v>
      </c>
      <c r="I106" s="18">
        <v>24.28</v>
      </c>
      <c r="J106" s="18">
        <v>12.22</v>
      </c>
      <c r="K106" s="18" t="s">
        <v>118</v>
      </c>
      <c r="L106" s="18" t="s">
        <v>118</v>
      </c>
    </row>
    <row r="108" spans="1:12" x14ac:dyDescent="0.35">
      <c r="A108" s="269" t="s">
        <v>242</v>
      </c>
      <c r="B108" s="270"/>
      <c r="C108" s="271"/>
      <c r="D108" s="12"/>
      <c r="E108" s="267" t="s">
        <v>1</v>
      </c>
      <c r="F108" s="267"/>
      <c r="G108" s="267"/>
      <c r="H108" s="267" t="s">
        <v>2</v>
      </c>
      <c r="I108" s="267"/>
      <c r="J108" s="267" t="s">
        <v>3</v>
      </c>
      <c r="K108" s="267"/>
    </row>
    <row r="109" spans="1:12" x14ac:dyDescent="0.35">
      <c r="A109" s="12" t="s">
        <v>6</v>
      </c>
      <c r="B109" s="12" t="s">
        <v>7</v>
      </c>
      <c r="C109" s="12" t="s">
        <v>14</v>
      </c>
      <c r="D109" s="12" t="s">
        <v>328</v>
      </c>
      <c r="E109" s="12" t="s">
        <v>244</v>
      </c>
      <c r="F109" s="12" t="s">
        <v>245</v>
      </c>
      <c r="G109" s="12" t="s">
        <v>246</v>
      </c>
      <c r="H109" s="12" t="s">
        <v>247</v>
      </c>
      <c r="I109" s="12" t="s">
        <v>248</v>
      </c>
      <c r="J109" s="38" t="s">
        <v>249</v>
      </c>
      <c r="K109" s="38" t="s">
        <v>250</v>
      </c>
    </row>
    <row r="110" spans="1:12" x14ac:dyDescent="0.35">
      <c r="A110" s="18" t="s">
        <v>97</v>
      </c>
      <c r="B110" s="39" t="s">
        <v>243</v>
      </c>
      <c r="C110" s="54" t="s">
        <v>251</v>
      </c>
      <c r="D110" s="26" t="s">
        <v>300</v>
      </c>
      <c r="E110" s="18">
        <v>75.8</v>
      </c>
      <c r="F110" s="18">
        <v>78.069999999999993</v>
      </c>
      <c r="G110" s="18">
        <v>70.87</v>
      </c>
      <c r="H110" s="18">
        <v>5.17</v>
      </c>
      <c r="I110" s="18" t="s">
        <v>118</v>
      </c>
      <c r="J110" s="18" t="s">
        <v>118</v>
      </c>
      <c r="K110" s="18" t="s">
        <v>118</v>
      </c>
    </row>
    <row r="111" spans="1:12" x14ac:dyDescent="0.35">
      <c r="A111" s="46" t="s">
        <v>142</v>
      </c>
      <c r="B111" s="55" t="s">
        <v>188</v>
      </c>
      <c r="C111" s="56" t="s">
        <v>193</v>
      </c>
      <c r="D111" s="29" t="s">
        <v>300</v>
      </c>
      <c r="E111" s="4">
        <v>47</v>
      </c>
      <c r="F111" s="4">
        <v>46.18</v>
      </c>
      <c r="G111" s="4">
        <v>41.85</v>
      </c>
      <c r="H111" s="4" t="s">
        <v>118</v>
      </c>
      <c r="I111" s="4" t="s">
        <v>118</v>
      </c>
      <c r="J111" s="4" t="s">
        <v>118</v>
      </c>
      <c r="K111" s="4" t="s">
        <v>118</v>
      </c>
    </row>
    <row r="113" spans="1:11" x14ac:dyDescent="0.35">
      <c r="A113" s="269" t="s">
        <v>275</v>
      </c>
      <c r="B113" s="270"/>
      <c r="C113" s="271"/>
      <c r="D113" s="12"/>
      <c r="E113" s="267" t="s">
        <v>1</v>
      </c>
      <c r="F113" s="267"/>
      <c r="G113" s="267" t="s">
        <v>2</v>
      </c>
      <c r="H113" s="267"/>
      <c r="I113" s="267"/>
      <c r="J113" s="267"/>
      <c r="K113" s="12" t="s">
        <v>3</v>
      </c>
    </row>
    <row r="114" spans="1:11" x14ac:dyDescent="0.35">
      <c r="A114" s="12" t="s">
        <v>6</v>
      </c>
      <c r="B114" s="190" t="s">
        <v>7</v>
      </c>
      <c r="C114" s="12" t="s">
        <v>14</v>
      </c>
      <c r="D114" s="12" t="s">
        <v>328</v>
      </c>
      <c r="E114" s="12" t="s">
        <v>252</v>
      </c>
      <c r="F114" s="12" t="s">
        <v>253</v>
      </c>
      <c r="G114" s="12" t="s">
        <v>254</v>
      </c>
      <c r="H114" s="12" t="s">
        <v>255</v>
      </c>
      <c r="I114" s="12" t="s">
        <v>256</v>
      </c>
      <c r="J114" s="12" t="s">
        <v>257</v>
      </c>
      <c r="K114" s="12" t="s">
        <v>258</v>
      </c>
    </row>
    <row r="115" spans="1:11" x14ac:dyDescent="0.35">
      <c r="A115" s="52" t="s">
        <v>132</v>
      </c>
      <c r="B115" s="53" t="s">
        <v>259</v>
      </c>
      <c r="C115" s="18" t="s">
        <v>269</v>
      </c>
      <c r="D115" s="18" t="s">
        <v>299</v>
      </c>
      <c r="E115" s="18">
        <v>17.95</v>
      </c>
      <c r="F115" s="18">
        <v>22.35</v>
      </c>
      <c r="G115" s="18">
        <v>40.97</v>
      </c>
      <c r="H115" s="18">
        <v>9.9700000000000006</v>
      </c>
      <c r="I115" s="18">
        <v>20.82</v>
      </c>
      <c r="J115" s="18">
        <v>40.29</v>
      </c>
      <c r="K115" s="18">
        <v>4.74</v>
      </c>
    </row>
    <row r="116" spans="1:11" x14ac:dyDescent="0.35">
      <c r="A116" s="57" t="s">
        <v>132</v>
      </c>
      <c r="B116" s="58" t="s">
        <v>230</v>
      </c>
      <c r="C116" s="4" t="s">
        <v>229</v>
      </c>
      <c r="D116" s="4" t="s">
        <v>299</v>
      </c>
      <c r="E116" s="4" t="s">
        <v>118</v>
      </c>
      <c r="F116" s="4" t="s">
        <v>118</v>
      </c>
      <c r="G116" s="4">
        <v>4.9400000000000004</v>
      </c>
      <c r="H116" s="4" t="s">
        <v>118</v>
      </c>
      <c r="I116" s="4" t="s">
        <v>118</v>
      </c>
      <c r="J116" s="4">
        <v>8.23</v>
      </c>
      <c r="K116" s="4" t="s">
        <v>118</v>
      </c>
    </row>
    <row r="117" spans="1:11" x14ac:dyDescent="0.35">
      <c r="A117" s="59" t="s">
        <v>132</v>
      </c>
      <c r="B117" s="53" t="s">
        <v>260</v>
      </c>
      <c r="C117" s="18" t="s">
        <v>270</v>
      </c>
      <c r="D117" s="26" t="s">
        <v>300</v>
      </c>
      <c r="E117" s="18" t="s">
        <v>118</v>
      </c>
      <c r="F117" s="18" t="s">
        <v>118</v>
      </c>
      <c r="G117" s="18">
        <v>5.19</v>
      </c>
      <c r="H117" s="18" t="s">
        <v>118</v>
      </c>
      <c r="I117" s="18" t="s">
        <v>118</v>
      </c>
      <c r="J117" s="18">
        <v>6.35</v>
      </c>
      <c r="K117" s="18" t="s">
        <v>118</v>
      </c>
    </row>
    <row r="118" spans="1:11" x14ac:dyDescent="0.35">
      <c r="A118" s="57" t="s">
        <v>107</v>
      </c>
      <c r="B118" s="58" t="s">
        <v>261</v>
      </c>
      <c r="C118" s="13" t="s">
        <v>139</v>
      </c>
      <c r="D118" s="4" t="s">
        <v>271</v>
      </c>
      <c r="E118" s="4">
        <v>44.05</v>
      </c>
      <c r="F118" s="4">
        <v>58.87</v>
      </c>
      <c r="G118" s="4">
        <v>80.349999999999994</v>
      </c>
      <c r="H118" s="4">
        <v>18.350000000000001</v>
      </c>
      <c r="I118" s="4">
        <v>41.77</v>
      </c>
      <c r="J118" s="4">
        <v>78.66</v>
      </c>
      <c r="K118" s="4">
        <v>9.9</v>
      </c>
    </row>
    <row r="119" spans="1:11" x14ac:dyDescent="0.35">
      <c r="A119" s="59" t="s">
        <v>262</v>
      </c>
      <c r="B119" s="53" t="s">
        <v>263</v>
      </c>
      <c r="C119" s="18" t="s">
        <v>303</v>
      </c>
      <c r="D119" s="26" t="s">
        <v>300</v>
      </c>
      <c r="E119" s="18" t="s">
        <v>118</v>
      </c>
      <c r="F119" s="18" t="s">
        <v>118</v>
      </c>
      <c r="G119" s="18">
        <v>5.85</v>
      </c>
      <c r="H119" s="18" t="s">
        <v>118</v>
      </c>
      <c r="I119" s="18" t="s">
        <v>118</v>
      </c>
      <c r="J119" s="18" t="s">
        <v>118</v>
      </c>
      <c r="K119" s="18" t="s">
        <v>118</v>
      </c>
    </row>
    <row r="120" spans="1:11" x14ac:dyDescent="0.35">
      <c r="A120" s="57" t="s">
        <v>264</v>
      </c>
      <c r="B120" s="58" t="s">
        <v>265</v>
      </c>
      <c r="C120" s="4" t="s">
        <v>272</v>
      </c>
      <c r="D120" s="29" t="s">
        <v>300</v>
      </c>
      <c r="E120" s="4" t="s">
        <v>118</v>
      </c>
      <c r="F120" s="4" t="s">
        <v>118</v>
      </c>
      <c r="G120" s="4" t="s">
        <v>118</v>
      </c>
      <c r="H120" s="4" t="s">
        <v>118</v>
      </c>
      <c r="I120" s="4" t="s">
        <v>118</v>
      </c>
      <c r="J120" s="4">
        <v>5.61</v>
      </c>
      <c r="K120" s="4" t="s">
        <v>118</v>
      </c>
    </row>
    <row r="121" spans="1:11" x14ac:dyDescent="0.35">
      <c r="A121" s="59" t="s">
        <v>266</v>
      </c>
      <c r="B121" s="53" t="s">
        <v>267</v>
      </c>
      <c r="C121" s="18" t="s">
        <v>273</v>
      </c>
      <c r="D121" s="26" t="s">
        <v>300</v>
      </c>
      <c r="E121" s="18" t="s">
        <v>118</v>
      </c>
      <c r="F121" s="18" t="s">
        <v>118</v>
      </c>
      <c r="G121" s="18" t="s">
        <v>118</v>
      </c>
      <c r="H121" s="18" t="s">
        <v>118</v>
      </c>
      <c r="I121" s="18" t="s">
        <v>118</v>
      </c>
      <c r="J121" s="18">
        <v>8.25</v>
      </c>
      <c r="K121" s="18" t="s">
        <v>118</v>
      </c>
    </row>
    <row r="122" spans="1:11" x14ac:dyDescent="0.35">
      <c r="A122" s="60" t="s">
        <v>132</v>
      </c>
      <c r="B122" s="58" t="s">
        <v>268</v>
      </c>
      <c r="C122" s="4" t="s">
        <v>274</v>
      </c>
      <c r="D122" s="33" t="s">
        <v>301</v>
      </c>
      <c r="E122" s="4" t="s">
        <v>118</v>
      </c>
      <c r="F122" s="4">
        <v>39.69</v>
      </c>
      <c r="G122" s="4">
        <v>39.57</v>
      </c>
      <c r="H122" s="4">
        <v>9.1199999999999992</v>
      </c>
      <c r="I122" s="4">
        <v>19.21</v>
      </c>
      <c r="J122" s="4">
        <v>35.03</v>
      </c>
      <c r="K122" s="4">
        <v>5.82</v>
      </c>
    </row>
    <row r="123" spans="1:11" x14ac:dyDescent="0.35">
      <c r="A123" s="59" t="s">
        <v>137</v>
      </c>
      <c r="B123" s="18" t="s">
        <v>139</v>
      </c>
      <c r="C123" s="18" t="s">
        <v>139</v>
      </c>
      <c r="D123" s="53" t="s">
        <v>307</v>
      </c>
      <c r="E123" s="18" t="s">
        <v>118</v>
      </c>
      <c r="F123" s="18" t="s">
        <v>118</v>
      </c>
      <c r="G123" s="53" t="s">
        <v>138</v>
      </c>
      <c r="H123" s="18" t="s">
        <v>118</v>
      </c>
      <c r="I123" s="18" t="s">
        <v>118</v>
      </c>
      <c r="J123" s="53" t="s">
        <v>138</v>
      </c>
      <c r="K123" s="18" t="s">
        <v>118</v>
      </c>
    </row>
    <row r="125" spans="1:11" x14ac:dyDescent="0.35">
      <c r="A125" s="269" t="s">
        <v>276</v>
      </c>
      <c r="B125" s="270"/>
      <c r="C125" s="271"/>
      <c r="D125" s="12"/>
      <c r="E125" s="267" t="s">
        <v>1</v>
      </c>
      <c r="F125" s="267"/>
      <c r="G125" s="267" t="s">
        <v>2</v>
      </c>
      <c r="H125" s="267"/>
      <c r="I125" s="267" t="s">
        <v>3</v>
      </c>
      <c r="J125" s="267"/>
    </row>
    <row r="126" spans="1:11" x14ac:dyDescent="0.35">
      <c r="A126" s="12" t="s">
        <v>6</v>
      </c>
      <c r="B126" s="190" t="s">
        <v>7</v>
      </c>
      <c r="C126" s="12" t="s">
        <v>14</v>
      </c>
      <c r="D126" s="12" t="s">
        <v>328</v>
      </c>
      <c r="E126" s="12" t="s">
        <v>277</v>
      </c>
      <c r="F126" s="12" t="s">
        <v>278</v>
      </c>
      <c r="G126" s="12" t="s">
        <v>279</v>
      </c>
      <c r="H126" s="12" t="s">
        <v>280</v>
      </c>
      <c r="I126" s="38" t="s">
        <v>281</v>
      </c>
      <c r="J126" s="38" t="s">
        <v>282</v>
      </c>
    </row>
    <row r="127" spans="1:11" x14ac:dyDescent="0.35">
      <c r="A127" s="52" t="s">
        <v>132</v>
      </c>
      <c r="B127" s="53" t="s">
        <v>283</v>
      </c>
      <c r="C127" s="53" t="s">
        <v>286</v>
      </c>
      <c r="D127" s="18" t="s">
        <v>299</v>
      </c>
      <c r="E127" s="18">
        <v>19.72</v>
      </c>
      <c r="F127" s="18">
        <v>3.11</v>
      </c>
      <c r="G127" s="18" t="s">
        <v>118</v>
      </c>
      <c r="H127" s="18">
        <v>4.04</v>
      </c>
      <c r="I127" s="18" t="s">
        <v>118</v>
      </c>
      <c r="J127" s="18" t="s">
        <v>118</v>
      </c>
    </row>
    <row r="128" spans="1:11" x14ac:dyDescent="0.35">
      <c r="A128" s="61" t="s">
        <v>132</v>
      </c>
      <c r="B128" s="58" t="s">
        <v>284</v>
      </c>
      <c r="C128" s="58" t="s">
        <v>287</v>
      </c>
      <c r="D128" s="4" t="s">
        <v>299</v>
      </c>
      <c r="E128" s="4">
        <v>16.8</v>
      </c>
      <c r="F128" s="4">
        <v>3.21</v>
      </c>
      <c r="G128" s="4" t="s">
        <v>118</v>
      </c>
      <c r="H128" s="4" t="s">
        <v>118</v>
      </c>
      <c r="I128" s="4" t="s">
        <v>118</v>
      </c>
      <c r="J128" s="4" t="s">
        <v>118</v>
      </c>
    </row>
    <row r="129" spans="1:11" x14ac:dyDescent="0.35">
      <c r="A129" s="52" t="s">
        <v>142</v>
      </c>
      <c r="B129" s="53" t="s">
        <v>285</v>
      </c>
      <c r="C129" s="53" t="s">
        <v>48</v>
      </c>
      <c r="D129" s="26" t="s">
        <v>300</v>
      </c>
      <c r="E129" s="18">
        <v>11.61</v>
      </c>
      <c r="F129" s="18" t="s">
        <v>118</v>
      </c>
      <c r="G129" s="18" t="s">
        <v>118</v>
      </c>
      <c r="H129" s="18" t="s">
        <v>118</v>
      </c>
      <c r="I129" s="18" t="s">
        <v>118</v>
      </c>
      <c r="J129" s="18" t="s">
        <v>118</v>
      </c>
    </row>
    <row r="130" spans="1:11" x14ac:dyDescent="0.35">
      <c r="A130" s="61" t="s">
        <v>107</v>
      </c>
      <c r="B130" s="58" t="s">
        <v>35</v>
      </c>
      <c r="C130" s="58" t="s">
        <v>288</v>
      </c>
      <c r="D130" s="29" t="s">
        <v>300</v>
      </c>
      <c r="E130" s="4">
        <v>34.24</v>
      </c>
      <c r="F130" s="4">
        <v>4.88</v>
      </c>
      <c r="G130" s="4" t="s">
        <v>118</v>
      </c>
      <c r="H130" s="4">
        <v>3.42</v>
      </c>
      <c r="I130" s="4" t="s">
        <v>118</v>
      </c>
      <c r="J130" s="4" t="s">
        <v>118</v>
      </c>
    </row>
    <row r="132" spans="1:11" x14ac:dyDescent="0.35">
      <c r="A132" s="269" t="s">
        <v>289</v>
      </c>
      <c r="B132" s="270"/>
      <c r="C132" s="271"/>
      <c r="D132" s="12"/>
      <c r="E132" s="267" t="s">
        <v>1</v>
      </c>
      <c r="F132" s="267"/>
      <c r="G132" s="267" t="s">
        <v>2</v>
      </c>
      <c r="H132" s="267"/>
    </row>
    <row r="133" spans="1:11" x14ac:dyDescent="0.35">
      <c r="A133" s="12" t="s">
        <v>6</v>
      </c>
      <c r="B133" s="190" t="s">
        <v>7</v>
      </c>
      <c r="C133" s="12" t="s">
        <v>14</v>
      </c>
      <c r="D133" s="12" t="s">
        <v>328</v>
      </c>
      <c r="E133" s="12" t="s">
        <v>293</v>
      </c>
      <c r="F133" s="12" t="s">
        <v>294</v>
      </c>
      <c r="G133" s="12" t="s">
        <v>295</v>
      </c>
      <c r="H133" s="12" t="s">
        <v>296</v>
      </c>
    </row>
    <row r="134" spans="1:11" x14ac:dyDescent="0.35">
      <c r="A134" s="25" t="s">
        <v>132</v>
      </c>
      <c r="B134" s="48" t="s">
        <v>290</v>
      </c>
      <c r="C134" s="18" t="s">
        <v>139</v>
      </c>
      <c r="D134" s="18" t="s">
        <v>141</v>
      </c>
      <c r="E134" s="18">
        <v>19.09</v>
      </c>
      <c r="F134" s="18">
        <v>9.09</v>
      </c>
      <c r="G134" s="18">
        <v>31.9</v>
      </c>
      <c r="H134" s="18">
        <v>19.86</v>
      </c>
    </row>
    <row r="135" spans="1:11" x14ac:dyDescent="0.35">
      <c r="A135" s="62" t="s">
        <v>132</v>
      </c>
      <c r="B135" s="50" t="s">
        <v>230</v>
      </c>
      <c r="C135" s="4" t="s">
        <v>229</v>
      </c>
      <c r="D135" s="4" t="s">
        <v>299</v>
      </c>
      <c r="E135" s="4">
        <v>2.69</v>
      </c>
      <c r="F135" s="4">
        <v>7.99</v>
      </c>
      <c r="G135" s="4" t="s">
        <v>118</v>
      </c>
      <c r="H135" s="4">
        <v>2.2000000000000002</v>
      </c>
    </row>
    <row r="136" spans="1:11" x14ac:dyDescent="0.35">
      <c r="A136" s="35" t="s">
        <v>97</v>
      </c>
      <c r="B136" s="48" t="s">
        <v>291</v>
      </c>
      <c r="C136" s="18" t="s">
        <v>297</v>
      </c>
      <c r="D136" s="18" t="s">
        <v>299</v>
      </c>
      <c r="E136" s="18">
        <v>36.06</v>
      </c>
      <c r="F136" s="18">
        <v>16.809999999999999</v>
      </c>
      <c r="G136" s="18">
        <v>46.15</v>
      </c>
      <c r="H136" s="18">
        <v>31.04</v>
      </c>
    </row>
    <row r="137" spans="1:11" x14ac:dyDescent="0.35">
      <c r="A137" s="62" t="s">
        <v>107</v>
      </c>
      <c r="B137" s="50" t="s">
        <v>292</v>
      </c>
      <c r="C137" s="4" t="s">
        <v>298</v>
      </c>
      <c r="D137" s="4" t="s">
        <v>299</v>
      </c>
      <c r="E137" s="4">
        <v>32.6</v>
      </c>
      <c r="F137" s="4">
        <v>14.77</v>
      </c>
      <c r="G137" s="4">
        <v>40.83</v>
      </c>
      <c r="H137" s="4">
        <v>17.100000000000001</v>
      </c>
    </row>
    <row r="139" spans="1:11" x14ac:dyDescent="0.35">
      <c r="A139" s="269" t="s">
        <v>331</v>
      </c>
      <c r="B139" s="270"/>
      <c r="C139" s="271"/>
      <c r="D139" s="188"/>
      <c r="E139" s="267" t="s">
        <v>1</v>
      </c>
      <c r="F139" s="267"/>
      <c r="G139" s="267"/>
      <c r="H139" s="267" t="s">
        <v>2</v>
      </c>
      <c r="I139" s="267"/>
      <c r="J139" s="267"/>
      <c r="K139" s="267"/>
    </row>
    <row r="140" spans="1:11" x14ac:dyDescent="0.35">
      <c r="A140" s="188" t="s">
        <v>6</v>
      </c>
      <c r="B140" s="190" t="s">
        <v>7</v>
      </c>
      <c r="C140" s="188" t="s">
        <v>14</v>
      </c>
      <c r="D140" s="188" t="s">
        <v>328</v>
      </c>
      <c r="E140" s="188" t="s">
        <v>363</v>
      </c>
      <c r="F140" s="188" t="s">
        <v>364</v>
      </c>
      <c r="G140" s="188" t="s">
        <v>365</v>
      </c>
      <c r="H140" s="188" t="s">
        <v>366</v>
      </c>
      <c r="I140" s="188" t="s">
        <v>367</v>
      </c>
      <c r="J140" s="188" t="s">
        <v>368</v>
      </c>
      <c r="K140" s="188" t="s">
        <v>369</v>
      </c>
    </row>
    <row r="141" spans="1:11" x14ac:dyDescent="0.35">
      <c r="A141" s="25" t="s">
        <v>97</v>
      </c>
      <c r="B141" s="48" t="s">
        <v>21</v>
      </c>
      <c r="C141" s="53" t="s">
        <v>44</v>
      </c>
      <c r="D141" s="18" t="s">
        <v>300</v>
      </c>
      <c r="E141" s="18">
        <v>11.61</v>
      </c>
      <c r="F141" s="18">
        <v>51.47</v>
      </c>
      <c r="G141" s="18">
        <v>31.83</v>
      </c>
      <c r="H141" s="18">
        <v>40.86</v>
      </c>
      <c r="I141" s="18">
        <v>44.58</v>
      </c>
      <c r="J141" s="18">
        <v>38.67</v>
      </c>
      <c r="K141" s="18">
        <v>32.35</v>
      </c>
    </row>
    <row r="142" spans="1:11" x14ac:dyDescent="0.35">
      <c r="A142" s="49" t="s">
        <v>332</v>
      </c>
      <c r="B142" s="50" t="s">
        <v>333</v>
      </c>
      <c r="C142" s="189" t="s">
        <v>139</v>
      </c>
      <c r="D142" s="189" t="s">
        <v>361</v>
      </c>
      <c r="E142" s="189">
        <v>11.18</v>
      </c>
      <c r="F142" s="189">
        <v>38.36</v>
      </c>
      <c r="G142" s="189">
        <v>32.700000000000003</v>
      </c>
      <c r="H142" s="189">
        <v>39.130000000000003</v>
      </c>
      <c r="I142" s="189">
        <v>32.869999999999997</v>
      </c>
      <c r="J142" s="189">
        <v>30.43</v>
      </c>
      <c r="K142" s="189">
        <v>32.56</v>
      </c>
    </row>
    <row r="143" spans="1:11" x14ac:dyDescent="0.35">
      <c r="A143" s="35" t="s">
        <v>142</v>
      </c>
      <c r="B143" s="48" t="s">
        <v>31</v>
      </c>
      <c r="C143" s="53" t="s">
        <v>48</v>
      </c>
      <c r="D143" s="18" t="s">
        <v>300</v>
      </c>
      <c r="E143" s="18" t="s">
        <v>118</v>
      </c>
      <c r="F143" s="18" t="s">
        <v>118</v>
      </c>
      <c r="G143" s="18" t="s">
        <v>118</v>
      </c>
      <c r="H143" s="18">
        <v>27.93</v>
      </c>
      <c r="I143" s="18" t="s">
        <v>118</v>
      </c>
      <c r="J143" s="18" t="s">
        <v>118</v>
      </c>
      <c r="K143" s="18">
        <v>24.63</v>
      </c>
    </row>
    <row r="144" spans="1:11" x14ac:dyDescent="0.35">
      <c r="A144" s="62" t="s">
        <v>107</v>
      </c>
      <c r="B144" s="50" t="s">
        <v>35</v>
      </c>
      <c r="C144" s="191" t="s">
        <v>51</v>
      </c>
      <c r="D144" s="189" t="s">
        <v>300</v>
      </c>
      <c r="E144" s="189">
        <v>12.77</v>
      </c>
      <c r="F144" s="189">
        <v>68.88</v>
      </c>
      <c r="G144" s="189">
        <v>8.51</v>
      </c>
      <c r="H144" s="189">
        <v>54.02</v>
      </c>
      <c r="I144" s="189">
        <v>59.39</v>
      </c>
      <c r="J144" s="189">
        <v>50.44</v>
      </c>
      <c r="K144" s="189">
        <v>53.99</v>
      </c>
    </row>
    <row r="145" spans="1:11" x14ac:dyDescent="0.35">
      <c r="A145" s="25" t="s">
        <v>132</v>
      </c>
      <c r="B145" s="48" t="s">
        <v>334</v>
      </c>
      <c r="C145" s="53" t="s">
        <v>360</v>
      </c>
      <c r="D145" s="18" t="s">
        <v>301</v>
      </c>
      <c r="E145" s="18">
        <v>22.91</v>
      </c>
      <c r="F145" s="18" t="s">
        <v>118</v>
      </c>
      <c r="G145" s="18">
        <v>73.25</v>
      </c>
      <c r="H145" s="18" t="s">
        <v>118</v>
      </c>
      <c r="I145" s="18">
        <v>61.49</v>
      </c>
      <c r="J145" s="18">
        <v>54.96</v>
      </c>
      <c r="K145" s="18">
        <v>64.209999999999994</v>
      </c>
    </row>
    <row r="146" spans="1:11" x14ac:dyDescent="0.35">
      <c r="A146" s="46" t="s">
        <v>137</v>
      </c>
      <c r="B146" s="68" t="s">
        <v>138</v>
      </c>
      <c r="C146" s="189" t="s">
        <v>139</v>
      </c>
      <c r="D146" s="189" t="s">
        <v>362</v>
      </c>
      <c r="E146" s="189" t="s">
        <v>118</v>
      </c>
      <c r="F146" s="189" t="s">
        <v>138</v>
      </c>
      <c r="G146" s="189" t="s">
        <v>118</v>
      </c>
      <c r="H146" s="189" t="s">
        <v>138</v>
      </c>
      <c r="I146" s="189" t="s">
        <v>138</v>
      </c>
      <c r="J146" s="189" t="s">
        <v>138</v>
      </c>
      <c r="K146" s="189" t="s">
        <v>138</v>
      </c>
    </row>
  </sheetData>
  <mergeCells count="66">
    <mergeCell ref="E139:G139"/>
    <mergeCell ref="H139:K139"/>
    <mergeCell ref="A139:C139"/>
    <mergeCell ref="A113:C113"/>
    <mergeCell ref="A125:C125"/>
    <mergeCell ref="A132:C132"/>
    <mergeCell ref="E125:F125"/>
    <mergeCell ref="G125:H125"/>
    <mergeCell ref="I125:J125"/>
    <mergeCell ref="E132:F132"/>
    <mergeCell ref="G132:H132"/>
    <mergeCell ref="A85:C85"/>
    <mergeCell ref="A89:C89"/>
    <mergeCell ref="A98:C98"/>
    <mergeCell ref="A104:C104"/>
    <mergeCell ref="A108:C108"/>
    <mergeCell ref="A67:C67"/>
    <mergeCell ref="A74:C74"/>
    <mergeCell ref="E67:F67"/>
    <mergeCell ref="G67:H67"/>
    <mergeCell ref="G21:J21"/>
    <mergeCell ref="J74:K74"/>
    <mergeCell ref="E74:F74"/>
    <mergeCell ref="E60:F60"/>
    <mergeCell ref="G60:H60"/>
    <mergeCell ref="I60:K60"/>
    <mergeCell ref="G74:H74"/>
    <mergeCell ref="K21:M21"/>
    <mergeCell ref="F42:G42"/>
    <mergeCell ref="H42:I42"/>
    <mergeCell ref="A42:C42"/>
    <mergeCell ref="L60:N60"/>
    <mergeCell ref="E108:G108"/>
    <mergeCell ref="H108:I108"/>
    <mergeCell ref="J108:K108"/>
    <mergeCell ref="E113:F113"/>
    <mergeCell ref="G113:J113"/>
    <mergeCell ref="E104:F104"/>
    <mergeCell ref="G104:H104"/>
    <mergeCell ref="I104:J104"/>
    <mergeCell ref="K104:L104"/>
    <mergeCell ref="H85:I85"/>
    <mergeCell ref="E85:G85"/>
    <mergeCell ref="E89:F89"/>
    <mergeCell ref="G89:H89"/>
    <mergeCell ref="E98:F98"/>
    <mergeCell ref="H98:I98"/>
    <mergeCell ref="G48:H48"/>
    <mergeCell ref="E52:F52"/>
    <mergeCell ref="G52:H52"/>
    <mergeCell ref="I52:K52"/>
    <mergeCell ref="A52:C52"/>
    <mergeCell ref="A60:C60"/>
    <mergeCell ref="A1:B1"/>
    <mergeCell ref="A6:C6"/>
    <mergeCell ref="A13:C13"/>
    <mergeCell ref="A21:C21"/>
    <mergeCell ref="A48:C48"/>
    <mergeCell ref="E21:F21"/>
    <mergeCell ref="D1:E1"/>
    <mergeCell ref="J6:M6"/>
    <mergeCell ref="H6:I6"/>
    <mergeCell ref="E6:G6"/>
    <mergeCell ref="J13:L13"/>
    <mergeCell ref="M13:P13"/>
    <mergeCell ref="E13:I13"/>
  </mergeCells>
  <conditionalFormatting sqref="M8:M10">
    <cfRule type="duplicateValues" dxfId="23" priority="15"/>
  </conditionalFormatting>
  <conditionalFormatting sqref="M8:M10">
    <cfRule type="duplicateValues" dxfId="22" priority="16"/>
  </conditionalFormatting>
  <conditionalFormatting sqref="M8:M10">
    <cfRule type="duplicateValues" dxfId="21" priority="17"/>
  </conditionalFormatting>
  <conditionalFormatting sqref="M8:M10">
    <cfRule type="duplicateValues" dxfId="20" priority="14"/>
  </conditionalFormatting>
  <conditionalFormatting sqref="A46 A44">
    <cfRule type="duplicateValues" dxfId="19" priority="13"/>
  </conditionalFormatting>
  <conditionalFormatting sqref="A45">
    <cfRule type="duplicateValues" dxfId="18" priority="12"/>
  </conditionalFormatting>
  <conditionalFormatting sqref="B46 B44">
    <cfRule type="duplicateValues" dxfId="17" priority="11"/>
  </conditionalFormatting>
  <conditionalFormatting sqref="B45">
    <cfRule type="duplicateValues" dxfId="16" priority="10"/>
  </conditionalFormatting>
  <conditionalFormatting sqref="A62">
    <cfRule type="duplicateValues" dxfId="15" priority="9"/>
  </conditionalFormatting>
  <conditionalFormatting sqref="B62">
    <cfRule type="duplicateValues" dxfId="14" priority="7"/>
  </conditionalFormatting>
  <conditionalFormatting sqref="B63:B64">
    <cfRule type="duplicateValues" dxfId="13" priority="8"/>
  </conditionalFormatting>
  <conditionalFormatting sqref="A143:B145">
    <cfRule type="duplicateValues" dxfId="12" priority="3"/>
  </conditionalFormatting>
  <conditionalFormatting sqref="A141:B142">
    <cfRule type="duplicateValues" dxfId="11" priority="2"/>
  </conditionalFormatting>
  <conditionalFormatting sqref="A146">
    <cfRule type="duplicateValues" dxfId="1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showGridLines="0" topLeftCell="A65" workbookViewId="0">
      <selection activeCell="R69" sqref="R69"/>
    </sheetView>
  </sheetViews>
  <sheetFormatPr defaultRowHeight="14.5" x14ac:dyDescent="0.35"/>
  <cols>
    <col min="2" max="2" width="7.26953125" style="77" bestFit="1" customWidth="1"/>
    <col min="3" max="3" width="19.7265625" style="77" bestFit="1" customWidth="1"/>
    <col min="4" max="4" width="1" customWidth="1"/>
    <col min="5" max="12" width="2.7265625" customWidth="1"/>
    <col min="13" max="13" width="2.54296875" customWidth="1"/>
    <col min="14" max="15" width="2.7265625" customWidth="1"/>
    <col min="16" max="16" width="21.453125" bestFit="1" customWidth="1"/>
    <col min="21" max="21" width="2.7265625" customWidth="1"/>
    <col min="22" max="22" width="11.26953125" customWidth="1"/>
  </cols>
  <sheetData>
    <row r="1" spans="1:16" x14ac:dyDescent="0.35">
      <c r="O1" s="64" t="s">
        <v>312</v>
      </c>
      <c r="P1" s="64"/>
    </row>
    <row r="2" spans="1:16" x14ac:dyDescent="0.35">
      <c r="O2" s="65"/>
      <c r="P2" t="s">
        <v>313</v>
      </c>
    </row>
    <row r="3" spans="1:16" x14ac:dyDescent="0.35">
      <c r="O3" s="66"/>
      <c r="P3" t="s">
        <v>314</v>
      </c>
    </row>
    <row r="4" spans="1:16" s="192" customFormat="1" x14ac:dyDescent="0.35">
      <c r="B4" s="77"/>
      <c r="C4" s="77"/>
      <c r="O4" s="219"/>
      <c r="P4" s="192" t="s">
        <v>514</v>
      </c>
    </row>
    <row r="5" spans="1:16" x14ac:dyDescent="0.35">
      <c r="O5" s="67"/>
      <c r="P5" t="s">
        <v>3</v>
      </c>
    </row>
    <row r="6" spans="1:16" x14ac:dyDescent="0.35">
      <c r="O6" s="194"/>
      <c r="P6" s="194"/>
    </row>
    <row r="7" spans="1:16" x14ac:dyDescent="0.35">
      <c r="O7" s="63"/>
      <c r="P7" t="s">
        <v>315</v>
      </c>
    </row>
    <row r="8" spans="1:16" x14ac:dyDescent="0.35">
      <c r="O8" s="68"/>
      <c r="P8" t="s">
        <v>316</v>
      </c>
    </row>
    <row r="9" spans="1:16" x14ac:dyDescent="0.35">
      <c r="O9" s="121"/>
    </row>
    <row r="10" spans="1:16" x14ac:dyDescent="0.35">
      <c r="A10" s="126" t="s">
        <v>0</v>
      </c>
      <c r="B10" s="127"/>
      <c r="C10" s="12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6" x14ac:dyDescent="0.35">
      <c r="A11" s="273" t="s">
        <v>311</v>
      </c>
      <c r="B11" s="6" t="s">
        <v>132</v>
      </c>
      <c r="C11" s="10" t="s">
        <v>9</v>
      </c>
      <c r="D11" s="129"/>
      <c r="E11" s="63"/>
      <c r="F11" s="63"/>
      <c r="G11" s="63"/>
      <c r="H11" s="63"/>
      <c r="I11" s="63"/>
      <c r="J11" s="63"/>
      <c r="K11" s="63"/>
      <c r="L11" s="63"/>
      <c r="M11" s="63"/>
    </row>
    <row r="12" spans="1:16" x14ac:dyDescent="0.35">
      <c r="A12" s="273"/>
      <c r="B12" s="6" t="s">
        <v>97</v>
      </c>
      <c r="C12" s="10" t="s">
        <v>11</v>
      </c>
      <c r="D12" s="129"/>
      <c r="E12" s="63"/>
      <c r="F12" s="63"/>
      <c r="G12" s="63"/>
      <c r="H12" s="63"/>
      <c r="I12" s="63"/>
      <c r="J12" s="63"/>
      <c r="K12" s="63"/>
      <c r="L12" s="63"/>
      <c r="M12" s="63"/>
    </row>
    <row r="13" spans="1:16" x14ac:dyDescent="0.35">
      <c r="A13" s="273"/>
      <c r="B13" s="6" t="s">
        <v>107</v>
      </c>
      <c r="C13" s="10" t="s">
        <v>13</v>
      </c>
      <c r="D13" s="129"/>
      <c r="E13" s="63"/>
      <c r="F13" s="63"/>
      <c r="G13" s="63"/>
      <c r="H13" s="63"/>
      <c r="I13" s="63"/>
      <c r="J13" s="63"/>
      <c r="K13" s="63"/>
      <c r="L13" s="63"/>
      <c r="M13" s="63"/>
    </row>
    <row r="14" spans="1:16" ht="4.5" customHeight="1" x14ac:dyDescent="0.35">
      <c r="A14" s="130"/>
      <c r="B14" s="122"/>
      <c r="C14" s="122"/>
      <c r="D14" s="121"/>
      <c r="E14" s="121"/>
      <c r="F14" s="121"/>
      <c r="G14" s="121"/>
      <c r="H14" s="121"/>
      <c r="I14" s="121"/>
      <c r="J14" s="121"/>
      <c r="K14" s="121"/>
      <c r="L14" s="121"/>
      <c r="M14" s="131"/>
    </row>
    <row r="15" spans="1:16" x14ac:dyDescent="0.35">
      <c r="A15" s="274" t="s">
        <v>312</v>
      </c>
      <c r="B15" s="274"/>
      <c r="C15" s="274"/>
      <c r="D15" s="68"/>
      <c r="E15" s="65"/>
      <c r="F15" s="65"/>
      <c r="G15" s="65"/>
      <c r="H15" s="66"/>
      <c r="I15" s="66"/>
      <c r="J15" s="67"/>
      <c r="K15" s="67"/>
      <c r="L15" s="67"/>
      <c r="M15" s="67"/>
    </row>
    <row r="17" spans="1:15" x14ac:dyDescent="0.35">
      <c r="A17" s="126" t="s">
        <v>4</v>
      </c>
      <c r="B17" s="127"/>
      <c r="C17" s="12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32"/>
    </row>
    <row r="18" spans="1:15" x14ac:dyDescent="0.35">
      <c r="A18" s="273" t="s">
        <v>311</v>
      </c>
      <c r="B18" s="6" t="s">
        <v>97</v>
      </c>
      <c r="C18" s="10" t="s">
        <v>317</v>
      </c>
      <c r="D18" s="129"/>
      <c r="E18" s="63"/>
      <c r="F18" s="63"/>
      <c r="G18" s="63"/>
      <c r="H18" s="63"/>
      <c r="I18" s="63"/>
      <c r="J18" s="63"/>
      <c r="K18" s="70"/>
      <c r="L18" s="68"/>
      <c r="M18" s="68"/>
      <c r="N18" s="68"/>
      <c r="O18" s="68"/>
    </row>
    <row r="19" spans="1:15" x14ac:dyDescent="0.35">
      <c r="A19" s="273"/>
      <c r="B19" s="6" t="s">
        <v>318</v>
      </c>
      <c r="C19" s="10" t="s">
        <v>16</v>
      </c>
      <c r="D19" s="129"/>
      <c r="E19" s="63"/>
      <c r="F19" s="63"/>
      <c r="G19" s="63"/>
      <c r="H19" s="63"/>
      <c r="I19" s="63"/>
      <c r="J19" s="63"/>
      <c r="K19" s="70"/>
      <c r="L19" s="68"/>
      <c r="M19" s="68"/>
      <c r="N19" s="68"/>
      <c r="O19" s="68"/>
    </row>
    <row r="20" spans="1:15" x14ac:dyDescent="0.35">
      <c r="A20" s="273"/>
      <c r="B20" s="6" t="s">
        <v>142</v>
      </c>
      <c r="C20" s="10" t="s">
        <v>18</v>
      </c>
      <c r="D20" s="129"/>
      <c r="E20" s="63"/>
      <c r="F20" s="63"/>
      <c r="G20" s="63"/>
      <c r="H20" s="63"/>
      <c r="I20" s="63"/>
      <c r="J20" s="63"/>
      <c r="K20" s="70"/>
      <c r="L20" s="68"/>
      <c r="M20" s="68"/>
      <c r="N20" s="68"/>
      <c r="O20" s="68"/>
    </row>
    <row r="21" spans="1:15" x14ac:dyDescent="0.35">
      <c r="A21" s="273"/>
      <c r="B21" s="78" t="s">
        <v>319</v>
      </c>
      <c r="C21" s="10" t="s">
        <v>20</v>
      </c>
      <c r="D21" s="129"/>
      <c r="E21" s="63"/>
      <c r="F21" s="63"/>
      <c r="G21" s="63"/>
      <c r="H21" s="63"/>
      <c r="I21" s="63"/>
      <c r="J21" s="63"/>
      <c r="K21" s="70"/>
      <c r="L21" s="68"/>
      <c r="M21" s="68"/>
      <c r="N21" s="68"/>
      <c r="O21" s="68"/>
    </row>
    <row r="22" spans="1:15" ht="4.5" customHeight="1" x14ac:dyDescent="0.35">
      <c r="A22" s="130"/>
      <c r="B22" s="122"/>
      <c r="C22" s="122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31"/>
    </row>
    <row r="23" spans="1:15" x14ac:dyDescent="0.35">
      <c r="A23" s="275" t="s">
        <v>312</v>
      </c>
      <c r="B23" s="276"/>
      <c r="C23" s="277"/>
      <c r="D23" s="68"/>
      <c r="E23" s="65"/>
      <c r="F23" s="65"/>
      <c r="G23" s="65"/>
      <c r="H23" s="65"/>
      <c r="I23" s="66"/>
      <c r="J23" s="66"/>
      <c r="K23" s="66"/>
      <c r="L23" s="67"/>
      <c r="M23" s="67"/>
      <c r="N23" s="67"/>
      <c r="O23" s="67"/>
    </row>
    <row r="25" spans="1:15" x14ac:dyDescent="0.35">
      <c r="A25" s="126" t="s">
        <v>5</v>
      </c>
      <c r="B25" s="127"/>
      <c r="C25" s="133"/>
      <c r="D25" s="134"/>
      <c r="E25" s="134"/>
      <c r="F25" s="134"/>
      <c r="G25" s="134"/>
      <c r="H25" s="134"/>
      <c r="I25" s="134"/>
      <c r="J25" s="134"/>
      <c r="K25" s="134"/>
      <c r="L25" s="134"/>
      <c r="M25" s="135"/>
    </row>
    <row r="26" spans="1:15" x14ac:dyDescent="0.35">
      <c r="A26" s="278" t="s">
        <v>311</v>
      </c>
      <c r="B26" s="79" t="s">
        <v>132</v>
      </c>
      <c r="C26" s="79" t="s">
        <v>32</v>
      </c>
      <c r="D26" s="136"/>
      <c r="E26" s="71"/>
      <c r="F26" s="60"/>
      <c r="G26" s="60"/>
      <c r="H26" s="60"/>
      <c r="I26" s="60"/>
      <c r="J26" s="60"/>
      <c r="K26" s="60"/>
      <c r="L26" s="68"/>
      <c r="M26" s="68"/>
    </row>
    <row r="27" spans="1:15" x14ac:dyDescent="0.35">
      <c r="A27" s="279"/>
      <c r="B27" s="79" t="s">
        <v>320</v>
      </c>
      <c r="C27" s="80" t="s">
        <v>30</v>
      </c>
      <c r="D27" s="137"/>
      <c r="E27" s="71"/>
      <c r="F27" s="71"/>
      <c r="G27" s="71"/>
      <c r="H27" s="71"/>
      <c r="I27" s="71"/>
      <c r="J27" s="71"/>
      <c r="K27" s="71"/>
      <c r="L27" s="68"/>
      <c r="M27" s="68"/>
    </row>
    <row r="28" spans="1:15" x14ac:dyDescent="0.35">
      <c r="A28" s="279"/>
      <c r="B28" s="79" t="s">
        <v>185</v>
      </c>
      <c r="C28" s="81" t="s">
        <v>34</v>
      </c>
      <c r="D28" s="137"/>
      <c r="E28" s="71"/>
      <c r="F28" s="71"/>
      <c r="G28" s="71"/>
      <c r="H28" s="71"/>
      <c r="I28" s="71"/>
      <c r="J28" s="71"/>
      <c r="K28" s="71"/>
      <c r="L28" s="68"/>
      <c r="M28" s="68"/>
    </row>
    <row r="29" spans="1:15" x14ac:dyDescent="0.35">
      <c r="A29" s="279"/>
      <c r="B29" s="79" t="s">
        <v>321</v>
      </c>
      <c r="C29" s="81" t="s">
        <v>23</v>
      </c>
      <c r="D29" s="137"/>
      <c r="E29" s="71"/>
      <c r="F29" s="71"/>
      <c r="G29" s="71"/>
      <c r="H29" s="71"/>
      <c r="I29" s="71"/>
      <c r="J29" s="71"/>
      <c r="K29" s="71"/>
      <c r="L29" s="68"/>
      <c r="M29" s="68"/>
    </row>
    <row r="30" spans="1:15" x14ac:dyDescent="0.35">
      <c r="A30" s="279"/>
      <c r="B30" s="79" t="s">
        <v>142</v>
      </c>
      <c r="C30" s="81" t="s">
        <v>31</v>
      </c>
      <c r="D30" s="137"/>
      <c r="E30" s="71"/>
      <c r="F30" s="71"/>
      <c r="G30" s="71"/>
      <c r="H30" s="71"/>
      <c r="I30" s="71"/>
      <c r="J30" s="71"/>
      <c r="K30" s="60"/>
      <c r="L30" s="68"/>
      <c r="M30" s="68"/>
    </row>
    <row r="31" spans="1:15" x14ac:dyDescent="0.35">
      <c r="A31" s="279"/>
      <c r="B31" s="79" t="s">
        <v>322</v>
      </c>
      <c r="C31" s="81" t="s">
        <v>28</v>
      </c>
      <c r="D31" s="137"/>
      <c r="E31" s="71"/>
      <c r="F31" s="60"/>
      <c r="G31" s="60"/>
      <c r="H31" s="60"/>
      <c r="I31" s="60"/>
      <c r="J31" s="60"/>
      <c r="K31" s="60"/>
      <c r="L31" s="68"/>
      <c r="M31" s="68"/>
    </row>
    <row r="32" spans="1:15" x14ac:dyDescent="0.35">
      <c r="A32" s="279"/>
      <c r="B32" s="79" t="s">
        <v>87</v>
      </c>
      <c r="C32" s="81" t="s">
        <v>88</v>
      </c>
      <c r="D32" s="137"/>
      <c r="E32" s="72"/>
      <c r="F32" s="61"/>
      <c r="G32" s="60"/>
      <c r="H32" s="60"/>
      <c r="I32" s="60"/>
      <c r="J32" s="71"/>
      <c r="K32" s="60"/>
      <c r="L32" s="68"/>
      <c r="M32" s="68"/>
    </row>
    <row r="33" spans="1:13" x14ac:dyDescent="0.35">
      <c r="A33" s="279"/>
      <c r="B33" s="82" t="s">
        <v>107</v>
      </c>
      <c r="C33" s="83" t="s">
        <v>35</v>
      </c>
      <c r="D33" s="137"/>
      <c r="E33" s="73"/>
      <c r="F33" s="73"/>
      <c r="G33" s="73"/>
      <c r="H33" s="73"/>
      <c r="I33" s="71"/>
      <c r="J33" s="71"/>
      <c r="K33" s="71"/>
      <c r="L33" s="68"/>
      <c r="M33" s="68"/>
    </row>
    <row r="34" spans="1:13" x14ac:dyDescent="0.35">
      <c r="A34" s="279"/>
      <c r="B34" s="11" t="s">
        <v>142</v>
      </c>
      <c r="C34" s="11" t="s">
        <v>31</v>
      </c>
      <c r="D34" s="74"/>
      <c r="E34" s="60"/>
      <c r="F34" s="60"/>
      <c r="G34" s="60"/>
      <c r="H34" s="60"/>
      <c r="I34" s="60"/>
      <c r="J34" s="60"/>
      <c r="K34" s="71"/>
      <c r="L34" s="68"/>
      <c r="M34" s="68"/>
    </row>
    <row r="35" spans="1:13" x14ac:dyDescent="0.35">
      <c r="A35" s="279"/>
      <c r="B35" s="9" t="s">
        <v>107</v>
      </c>
      <c r="C35" s="9" t="s">
        <v>95</v>
      </c>
      <c r="D35" s="74"/>
      <c r="E35" s="60"/>
      <c r="F35" s="60"/>
      <c r="G35" s="60"/>
      <c r="H35" s="60"/>
      <c r="I35" s="60"/>
      <c r="J35" s="60"/>
      <c r="K35" s="71"/>
      <c r="L35" s="68"/>
      <c r="M35" s="68"/>
    </row>
    <row r="36" spans="1:13" x14ac:dyDescent="0.35">
      <c r="A36" s="279"/>
      <c r="B36" s="9" t="s">
        <v>97</v>
      </c>
      <c r="C36" s="9" t="s">
        <v>98</v>
      </c>
      <c r="D36" s="74"/>
      <c r="E36" s="60"/>
      <c r="F36" s="60"/>
      <c r="G36" s="60"/>
      <c r="H36" s="60"/>
      <c r="I36" s="60"/>
      <c r="J36" s="60"/>
      <c r="K36" s="71"/>
      <c r="L36" s="68"/>
      <c r="M36" s="68"/>
    </row>
    <row r="37" spans="1:13" x14ac:dyDescent="0.35">
      <c r="A37" s="279"/>
      <c r="B37" s="9" t="s">
        <v>100</v>
      </c>
      <c r="C37" s="1" t="s">
        <v>102</v>
      </c>
      <c r="D37" s="74"/>
      <c r="E37" s="60"/>
      <c r="F37" s="60"/>
      <c r="G37" s="60"/>
      <c r="H37" s="60"/>
      <c r="I37" s="60"/>
      <c r="J37" s="60"/>
      <c r="K37" s="71"/>
      <c r="L37" s="68"/>
      <c r="M37" s="68"/>
    </row>
    <row r="38" spans="1:13" x14ac:dyDescent="0.35">
      <c r="A38" s="280"/>
      <c r="B38" s="9" t="s">
        <v>101</v>
      </c>
      <c r="C38" s="9" t="s">
        <v>103</v>
      </c>
      <c r="D38" s="74"/>
      <c r="E38" s="60"/>
      <c r="F38" s="60"/>
      <c r="G38" s="60"/>
      <c r="H38" s="60"/>
      <c r="I38" s="60"/>
      <c r="J38" s="60"/>
      <c r="K38" s="71"/>
      <c r="L38" s="68"/>
      <c r="M38" s="68"/>
    </row>
    <row r="39" spans="1:13" x14ac:dyDescent="0.35">
      <c r="A39" s="278" t="s">
        <v>323</v>
      </c>
      <c r="B39" s="84" t="s">
        <v>132</v>
      </c>
      <c r="C39" s="85" t="s">
        <v>36</v>
      </c>
      <c r="D39" s="137"/>
      <c r="E39" s="75"/>
      <c r="F39" s="76"/>
      <c r="G39" s="76"/>
      <c r="H39" s="76"/>
      <c r="I39" s="60"/>
      <c r="J39" s="60"/>
      <c r="K39" s="60"/>
      <c r="L39" s="68"/>
      <c r="M39" s="68"/>
    </row>
    <row r="40" spans="1:13" x14ac:dyDescent="0.35">
      <c r="A40" s="279"/>
      <c r="B40" s="79" t="s">
        <v>324</v>
      </c>
      <c r="C40" s="81" t="s">
        <v>38</v>
      </c>
      <c r="D40" s="137"/>
      <c r="E40" s="71"/>
      <c r="F40" s="71"/>
      <c r="G40" s="71"/>
      <c r="H40" s="71"/>
      <c r="I40" s="71"/>
      <c r="J40" s="71"/>
      <c r="K40" s="71"/>
      <c r="L40" s="68"/>
      <c r="M40" s="68"/>
    </row>
    <row r="41" spans="1:13" x14ac:dyDescent="0.35">
      <c r="A41" s="279"/>
      <c r="B41" s="79" t="s">
        <v>325</v>
      </c>
      <c r="C41" s="81" t="s">
        <v>40</v>
      </c>
      <c r="D41" s="137"/>
      <c r="E41" s="72"/>
      <c r="F41" s="71"/>
      <c r="G41" s="60"/>
      <c r="H41" s="60"/>
      <c r="I41" s="60"/>
      <c r="J41" s="60"/>
      <c r="K41" s="60"/>
      <c r="L41" s="68"/>
      <c r="M41" s="68"/>
    </row>
    <row r="42" spans="1:13" x14ac:dyDescent="0.35">
      <c r="A42" s="279"/>
      <c r="B42" s="79" t="s">
        <v>321</v>
      </c>
      <c r="C42" s="81" t="s">
        <v>89</v>
      </c>
      <c r="D42" s="137"/>
      <c r="E42" s="72"/>
      <c r="F42" s="60"/>
      <c r="G42" s="60"/>
      <c r="H42" s="60"/>
      <c r="I42" s="60"/>
      <c r="J42" s="71"/>
      <c r="K42" s="60"/>
      <c r="L42" s="68"/>
      <c r="M42" s="68"/>
    </row>
    <row r="43" spans="1:13" x14ac:dyDescent="0.35">
      <c r="A43" s="279"/>
      <c r="B43" s="79" t="s">
        <v>55</v>
      </c>
      <c r="C43" s="81" t="s">
        <v>57</v>
      </c>
      <c r="D43" s="137"/>
      <c r="E43" s="72"/>
      <c r="F43" s="60"/>
      <c r="G43" s="71"/>
      <c r="H43" s="60"/>
      <c r="I43" s="60"/>
      <c r="J43" s="60"/>
      <c r="K43" s="60"/>
      <c r="L43" s="68"/>
      <c r="M43" s="68"/>
    </row>
    <row r="44" spans="1:13" x14ac:dyDescent="0.35">
      <c r="A44" s="280"/>
      <c r="B44" s="79" t="s">
        <v>84</v>
      </c>
      <c r="C44" s="81" t="s">
        <v>85</v>
      </c>
      <c r="D44" s="137"/>
      <c r="E44" s="72"/>
      <c r="F44" s="60"/>
      <c r="G44" s="60"/>
      <c r="H44" s="71"/>
      <c r="I44" s="60"/>
      <c r="J44" s="60"/>
      <c r="K44" s="60"/>
      <c r="L44" s="68"/>
      <c r="M44" s="68"/>
    </row>
    <row r="45" spans="1:13" ht="4.5" customHeight="1" x14ac:dyDescent="0.35">
      <c r="A45" s="130"/>
      <c r="B45" s="122"/>
      <c r="C45" s="122"/>
      <c r="D45" s="121"/>
      <c r="E45" s="121"/>
      <c r="F45" s="121"/>
      <c r="G45" s="121"/>
      <c r="H45" s="121"/>
      <c r="I45" s="121"/>
      <c r="J45" s="121"/>
      <c r="K45" s="121"/>
      <c r="L45" s="121"/>
      <c r="M45" s="131"/>
    </row>
    <row r="46" spans="1:13" x14ac:dyDescent="0.35">
      <c r="A46" s="274" t="s">
        <v>312</v>
      </c>
      <c r="B46" s="274"/>
      <c r="C46" s="274"/>
      <c r="D46" s="86"/>
      <c r="E46" s="65"/>
      <c r="F46" s="65"/>
      <c r="G46" s="66"/>
      <c r="H46" s="66"/>
      <c r="I46" s="66"/>
      <c r="J46" s="66"/>
      <c r="K46" s="67"/>
      <c r="L46" s="67"/>
      <c r="M46" s="67"/>
    </row>
    <row r="48" spans="1:13" x14ac:dyDescent="0.35">
      <c r="A48" s="126" t="s">
        <v>106</v>
      </c>
      <c r="B48" s="128"/>
      <c r="C48" s="128"/>
      <c r="D48" s="108"/>
      <c r="E48" s="108"/>
      <c r="F48" s="108"/>
      <c r="G48" s="108"/>
      <c r="H48" s="108"/>
      <c r="I48" s="109"/>
    </row>
    <row r="49" spans="1:11" x14ac:dyDescent="0.35">
      <c r="A49" s="273" t="s">
        <v>311</v>
      </c>
      <c r="B49" s="10" t="s">
        <v>97</v>
      </c>
      <c r="C49" s="5" t="s">
        <v>21</v>
      </c>
      <c r="D49" s="68"/>
      <c r="E49" s="68"/>
      <c r="F49" s="68"/>
      <c r="G49" s="63"/>
      <c r="H49" s="63"/>
      <c r="I49" s="68"/>
    </row>
    <row r="50" spans="1:11" x14ac:dyDescent="0.35">
      <c r="A50" s="273"/>
      <c r="B50" s="10" t="s">
        <v>107</v>
      </c>
      <c r="C50" s="5" t="s">
        <v>109</v>
      </c>
      <c r="D50" s="68"/>
      <c r="E50" s="68"/>
      <c r="F50" s="63"/>
      <c r="G50" s="63"/>
      <c r="H50" s="63"/>
      <c r="I50" s="68"/>
    </row>
    <row r="51" spans="1:11" x14ac:dyDescent="0.35">
      <c r="A51" s="273"/>
      <c r="B51" s="10" t="s">
        <v>108</v>
      </c>
      <c r="C51" s="5" t="s">
        <v>110</v>
      </c>
      <c r="D51" s="68"/>
      <c r="E51" s="68"/>
      <c r="F51" s="68"/>
      <c r="G51" s="68"/>
      <c r="H51" s="63"/>
      <c r="I51" s="63"/>
    </row>
    <row r="52" spans="1:11" ht="4.5" customHeight="1" x14ac:dyDescent="0.35">
      <c r="A52" s="130"/>
      <c r="B52" s="122"/>
      <c r="C52" s="122"/>
      <c r="D52" s="121"/>
      <c r="E52" s="121"/>
      <c r="F52" s="121"/>
      <c r="G52" s="121"/>
      <c r="H52" s="121"/>
      <c r="I52" s="131"/>
    </row>
    <row r="53" spans="1:11" x14ac:dyDescent="0.35">
      <c r="A53" s="281" t="s">
        <v>312</v>
      </c>
      <c r="B53" s="281"/>
      <c r="C53" s="281"/>
      <c r="D53" s="68"/>
      <c r="E53" s="65"/>
      <c r="F53" s="66"/>
      <c r="G53" s="66"/>
      <c r="H53" s="67"/>
      <c r="I53" s="67"/>
    </row>
    <row r="55" spans="1:11" x14ac:dyDescent="0.35">
      <c r="A55" s="126" t="s">
        <v>119</v>
      </c>
      <c r="B55" s="128"/>
      <c r="C55" s="128"/>
      <c r="D55" s="108"/>
      <c r="E55" s="108"/>
      <c r="F55" s="108"/>
      <c r="G55" s="108"/>
      <c r="H55" s="109"/>
    </row>
    <row r="56" spans="1:11" x14ac:dyDescent="0.35">
      <c r="A56" s="285" t="s">
        <v>326</v>
      </c>
      <c r="B56" s="286"/>
      <c r="C56" s="287"/>
      <c r="D56" s="68"/>
      <c r="E56" s="68"/>
      <c r="F56" s="68"/>
      <c r="G56" s="68"/>
      <c r="H56" s="68"/>
    </row>
    <row r="57" spans="1:11" ht="4.5" customHeight="1" x14ac:dyDescent="0.35">
      <c r="A57" s="130"/>
      <c r="B57" s="122"/>
      <c r="C57" s="122"/>
      <c r="D57" s="121"/>
      <c r="E57" s="121"/>
      <c r="F57" s="121"/>
      <c r="G57" s="121"/>
      <c r="H57" s="131"/>
    </row>
    <row r="58" spans="1:11" x14ac:dyDescent="0.35">
      <c r="A58" s="282" t="s">
        <v>312</v>
      </c>
      <c r="B58" s="283"/>
      <c r="C58" s="284"/>
      <c r="D58" s="110"/>
      <c r="E58" s="65"/>
      <c r="F58" s="87"/>
      <c r="G58" s="67"/>
      <c r="H58" s="67"/>
    </row>
    <row r="60" spans="1:11" x14ac:dyDescent="0.35">
      <c r="A60" s="126" t="s">
        <v>124</v>
      </c>
      <c r="B60" s="128"/>
      <c r="C60" s="128"/>
      <c r="D60" s="108"/>
      <c r="E60" s="108"/>
      <c r="F60" s="108"/>
      <c r="G60" s="108"/>
      <c r="H60" s="108"/>
      <c r="I60" s="108"/>
      <c r="J60" s="108"/>
      <c r="K60" s="109"/>
    </row>
    <row r="61" spans="1:11" x14ac:dyDescent="0.35">
      <c r="A61" s="273" t="s">
        <v>311</v>
      </c>
      <c r="B61" s="6" t="s">
        <v>132</v>
      </c>
      <c r="C61" s="7" t="s">
        <v>140</v>
      </c>
      <c r="D61" s="121"/>
      <c r="E61" s="88"/>
      <c r="F61" s="68"/>
      <c r="G61" s="63"/>
      <c r="H61" s="63"/>
      <c r="I61" s="68"/>
      <c r="J61" s="68"/>
      <c r="K61" s="68"/>
    </row>
    <row r="62" spans="1:11" x14ac:dyDescent="0.35">
      <c r="A62" s="273"/>
      <c r="B62" s="6" t="s">
        <v>107</v>
      </c>
      <c r="C62" s="7" t="s">
        <v>133</v>
      </c>
      <c r="D62" s="121"/>
      <c r="E62" s="63"/>
      <c r="F62" s="63"/>
      <c r="G62" s="89"/>
      <c r="H62" s="63"/>
      <c r="I62" s="68"/>
      <c r="J62" s="68"/>
      <c r="K62" s="68"/>
    </row>
    <row r="63" spans="1:11" x14ac:dyDescent="0.35">
      <c r="A63" s="273"/>
      <c r="B63" s="98" t="s">
        <v>132</v>
      </c>
      <c r="C63" s="8" t="s">
        <v>134</v>
      </c>
      <c r="D63" s="121"/>
      <c r="E63" s="63"/>
      <c r="F63" s="63"/>
      <c r="G63" s="50"/>
      <c r="H63" s="63"/>
      <c r="I63" s="68"/>
      <c r="J63" s="68"/>
      <c r="K63" s="68"/>
    </row>
    <row r="64" spans="1:11" x14ac:dyDescent="0.35">
      <c r="A64" s="273"/>
      <c r="B64" s="1" t="s">
        <v>142</v>
      </c>
      <c r="C64" s="1" t="s">
        <v>143</v>
      </c>
      <c r="D64" s="121"/>
      <c r="E64" s="68"/>
      <c r="F64" s="68"/>
      <c r="G64" s="68"/>
      <c r="H64" s="68"/>
      <c r="I64" s="68"/>
      <c r="J64" s="63"/>
      <c r="K64" s="68"/>
    </row>
    <row r="65" spans="1:14" x14ac:dyDescent="0.35">
      <c r="A65" s="90" t="s">
        <v>307</v>
      </c>
      <c r="B65" s="1" t="s">
        <v>137</v>
      </c>
      <c r="C65" s="1" t="s">
        <v>138</v>
      </c>
      <c r="D65" s="121"/>
      <c r="E65" s="68"/>
      <c r="F65" s="63"/>
      <c r="G65" s="68"/>
      <c r="H65" s="68"/>
      <c r="I65" s="68"/>
      <c r="J65" s="68"/>
      <c r="K65" s="68"/>
    </row>
    <row r="66" spans="1:14" ht="4.5" customHeight="1" x14ac:dyDescent="0.35">
      <c r="A66" s="130"/>
      <c r="B66" s="122"/>
      <c r="C66" s="122"/>
      <c r="D66" s="121"/>
      <c r="E66" s="121"/>
      <c r="F66" s="121"/>
      <c r="G66" s="121"/>
      <c r="H66" s="121"/>
      <c r="I66" s="121"/>
      <c r="J66" s="121"/>
      <c r="K66" s="131"/>
    </row>
    <row r="67" spans="1:14" x14ac:dyDescent="0.35">
      <c r="A67" s="291" t="s">
        <v>312</v>
      </c>
      <c r="B67" s="291"/>
      <c r="C67" s="291"/>
      <c r="D67" s="110"/>
      <c r="E67" s="65"/>
      <c r="F67" s="65"/>
      <c r="G67" s="66"/>
      <c r="H67" s="66"/>
      <c r="I67" s="67"/>
      <c r="J67" s="67"/>
      <c r="K67" s="67"/>
    </row>
    <row r="69" spans="1:14" x14ac:dyDescent="0.35">
      <c r="A69" s="106" t="s">
        <v>145</v>
      </c>
      <c r="B69" s="128"/>
      <c r="C69" s="12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9"/>
    </row>
    <row r="70" spans="1:14" x14ac:dyDescent="0.35">
      <c r="A70" s="278" t="s">
        <v>311</v>
      </c>
      <c r="B70" s="99" t="s">
        <v>155</v>
      </c>
      <c r="C70" s="1" t="s">
        <v>156</v>
      </c>
      <c r="D70" s="138"/>
      <c r="E70" s="63"/>
      <c r="F70" s="63"/>
      <c r="G70" s="68"/>
      <c r="H70" s="63"/>
      <c r="I70" s="63"/>
      <c r="J70" s="63"/>
      <c r="K70" s="63"/>
      <c r="L70" s="68"/>
      <c r="M70" s="63"/>
      <c r="N70" s="68"/>
    </row>
    <row r="71" spans="1:14" x14ac:dyDescent="0.35">
      <c r="A71" s="279"/>
      <c r="B71" s="100" t="s">
        <v>142</v>
      </c>
      <c r="C71" s="1" t="s">
        <v>157</v>
      </c>
      <c r="D71" s="138"/>
      <c r="E71" s="63"/>
      <c r="F71" s="63"/>
      <c r="G71" s="68"/>
      <c r="H71" s="63"/>
      <c r="I71" s="63"/>
      <c r="J71" s="63"/>
      <c r="K71" s="63"/>
      <c r="L71" s="68"/>
      <c r="M71" s="63"/>
      <c r="N71" s="68"/>
    </row>
    <row r="72" spans="1:14" x14ac:dyDescent="0.35">
      <c r="A72" s="279"/>
      <c r="B72" s="100" t="s">
        <v>142</v>
      </c>
      <c r="C72" s="1" t="s">
        <v>158</v>
      </c>
      <c r="D72" s="138"/>
      <c r="E72" s="63"/>
      <c r="F72" s="63"/>
      <c r="G72" s="68"/>
      <c r="H72" s="63"/>
      <c r="I72" s="63"/>
      <c r="J72" s="63"/>
      <c r="K72" s="63"/>
      <c r="L72" s="68"/>
      <c r="M72" s="63"/>
      <c r="N72" s="68"/>
    </row>
    <row r="73" spans="1:14" x14ac:dyDescent="0.35">
      <c r="A73" s="280"/>
      <c r="B73" s="1" t="s">
        <v>107</v>
      </c>
      <c r="C73" s="1" t="s">
        <v>159</v>
      </c>
      <c r="D73" s="138"/>
      <c r="E73" s="68"/>
      <c r="F73" s="68"/>
      <c r="G73" s="68"/>
      <c r="H73" s="68"/>
      <c r="I73" s="68"/>
      <c r="J73" s="68"/>
      <c r="K73" s="68"/>
      <c r="L73" s="63"/>
      <c r="M73" s="63"/>
      <c r="N73" s="63"/>
    </row>
    <row r="74" spans="1:14" ht="4.5" customHeight="1" x14ac:dyDescent="0.35">
      <c r="A74" s="130"/>
      <c r="B74" s="122"/>
      <c r="C74" s="122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31"/>
    </row>
    <row r="75" spans="1:14" x14ac:dyDescent="0.35">
      <c r="A75" s="292" t="s">
        <v>312</v>
      </c>
      <c r="B75" s="293"/>
      <c r="C75" s="294"/>
      <c r="D75" s="110"/>
      <c r="E75" s="65"/>
      <c r="F75" s="65"/>
      <c r="G75" s="66"/>
      <c r="H75" s="66"/>
      <c r="I75" s="219"/>
      <c r="J75" s="219"/>
      <c r="K75" s="219"/>
      <c r="L75" s="67"/>
      <c r="M75" s="67"/>
      <c r="N75" s="67"/>
    </row>
    <row r="77" spans="1:14" x14ac:dyDescent="0.35">
      <c r="A77" s="126" t="s">
        <v>165</v>
      </c>
      <c r="B77" s="127"/>
      <c r="C77" s="128"/>
      <c r="D77" s="108"/>
      <c r="E77" s="108"/>
      <c r="F77" s="108"/>
      <c r="G77" s="108"/>
      <c r="H77" s="108"/>
      <c r="I77" s="109"/>
    </row>
    <row r="78" spans="1:14" x14ac:dyDescent="0.35">
      <c r="A78" s="278" t="s">
        <v>311</v>
      </c>
      <c r="B78" s="100" t="s">
        <v>132</v>
      </c>
      <c r="C78" s="1" t="s">
        <v>166</v>
      </c>
      <c r="D78" s="121"/>
      <c r="E78" s="63"/>
      <c r="F78" s="68"/>
      <c r="G78" s="63"/>
      <c r="H78" s="63"/>
      <c r="I78" s="68"/>
    </row>
    <row r="79" spans="1:14" x14ac:dyDescent="0.35">
      <c r="A79" s="295"/>
      <c r="B79" s="100" t="s">
        <v>167</v>
      </c>
      <c r="C79" s="1" t="s">
        <v>168</v>
      </c>
      <c r="D79" s="121"/>
      <c r="E79" s="63"/>
      <c r="F79" s="63"/>
      <c r="G79" s="63"/>
      <c r="H79" s="63"/>
      <c r="I79" s="68"/>
    </row>
    <row r="80" spans="1:14" x14ac:dyDescent="0.35">
      <c r="A80" s="295"/>
      <c r="B80" s="100" t="s">
        <v>169</v>
      </c>
      <c r="C80" s="1" t="s">
        <v>170</v>
      </c>
      <c r="D80" s="121"/>
      <c r="E80" s="63"/>
      <c r="F80" s="63"/>
      <c r="G80" s="63"/>
      <c r="H80" s="63"/>
      <c r="I80" s="68"/>
    </row>
    <row r="81" spans="1:12" x14ac:dyDescent="0.35">
      <c r="A81" s="296"/>
      <c r="B81" s="99" t="s">
        <v>107</v>
      </c>
      <c r="C81" s="5" t="s">
        <v>171</v>
      </c>
      <c r="D81" s="121"/>
      <c r="E81" s="63"/>
      <c r="F81" s="63"/>
      <c r="G81" s="63"/>
      <c r="H81" s="63"/>
      <c r="I81" s="68"/>
    </row>
    <row r="82" spans="1:12" ht="4.5" customHeight="1" x14ac:dyDescent="0.35">
      <c r="A82" s="130"/>
      <c r="B82" s="122"/>
      <c r="C82" s="122"/>
      <c r="D82" s="121"/>
      <c r="E82" s="121"/>
      <c r="F82" s="121"/>
      <c r="G82" s="121"/>
      <c r="H82" s="121"/>
      <c r="I82" s="131"/>
    </row>
    <row r="83" spans="1:12" x14ac:dyDescent="0.35">
      <c r="A83" s="91" t="s">
        <v>312</v>
      </c>
      <c r="B83" s="101"/>
      <c r="C83" s="100"/>
      <c r="D83" s="110"/>
      <c r="E83" s="65"/>
      <c r="F83" s="65"/>
      <c r="G83" s="66"/>
      <c r="H83" s="66"/>
      <c r="I83" s="67"/>
    </row>
    <row r="85" spans="1:12" x14ac:dyDescent="0.35">
      <c r="A85" s="126" t="s">
        <v>177</v>
      </c>
      <c r="B85" s="127"/>
      <c r="C85" s="128"/>
      <c r="D85" s="108"/>
      <c r="E85" s="108"/>
      <c r="F85" s="108"/>
      <c r="G85" s="108"/>
      <c r="H85" s="108"/>
      <c r="I85" s="108"/>
      <c r="J85" s="108"/>
      <c r="K85" s="108"/>
      <c r="L85" s="109"/>
    </row>
    <row r="86" spans="1:12" x14ac:dyDescent="0.35">
      <c r="A86" s="278" t="s">
        <v>311</v>
      </c>
      <c r="B86" s="1" t="s">
        <v>155</v>
      </c>
      <c r="C86" s="1" t="s">
        <v>156</v>
      </c>
      <c r="D86" s="121"/>
      <c r="E86" s="63"/>
      <c r="F86" s="63"/>
      <c r="G86" s="63"/>
      <c r="H86" s="63"/>
      <c r="I86" s="63"/>
      <c r="J86" s="63"/>
      <c r="K86" s="63"/>
      <c r="L86" s="68"/>
    </row>
    <row r="87" spans="1:12" x14ac:dyDescent="0.35">
      <c r="A87" s="279"/>
      <c r="B87" s="1" t="s">
        <v>185</v>
      </c>
      <c r="C87" s="1" t="s">
        <v>187</v>
      </c>
      <c r="D87" s="121"/>
      <c r="E87" s="63"/>
      <c r="F87" s="68"/>
      <c r="G87" s="68"/>
      <c r="H87" s="68"/>
      <c r="I87" s="68"/>
      <c r="J87" s="68"/>
      <c r="K87" s="68"/>
      <c r="L87" s="68"/>
    </row>
    <row r="88" spans="1:12" x14ac:dyDescent="0.35">
      <c r="A88" s="279"/>
      <c r="B88" s="1" t="s">
        <v>142</v>
      </c>
      <c r="C88" s="1" t="s">
        <v>188</v>
      </c>
      <c r="D88" s="121"/>
      <c r="E88" s="63"/>
      <c r="F88" s="68"/>
      <c r="G88" s="68"/>
      <c r="H88" s="68"/>
      <c r="I88" s="46"/>
      <c r="J88" s="46"/>
      <c r="K88" s="68"/>
      <c r="L88" s="68"/>
    </row>
    <row r="89" spans="1:12" x14ac:dyDescent="0.35">
      <c r="A89" s="280"/>
      <c r="B89" s="5" t="s">
        <v>107</v>
      </c>
      <c r="C89" s="1" t="s">
        <v>189</v>
      </c>
      <c r="D89" s="121"/>
      <c r="E89" s="63"/>
      <c r="F89" s="68"/>
      <c r="G89" s="68"/>
      <c r="H89" s="68"/>
      <c r="I89" s="68"/>
      <c r="J89" s="68"/>
      <c r="K89" s="68"/>
      <c r="L89" s="68"/>
    </row>
    <row r="90" spans="1:12" x14ac:dyDescent="0.35">
      <c r="A90" s="288" t="s">
        <v>329</v>
      </c>
      <c r="B90" s="5" t="s">
        <v>132</v>
      </c>
      <c r="C90" s="1" t="s">
        <v>190</v>
      </c>
      <c r="D90" s="121"/>
      <c r="E90" s="63"/>
      <c r="F90" s="68"/>
      <c r="G90" s="68"/>
      <c r="H90" s="68"/>
      <c r="I90" s="68"/>
      <c r="J90" s="68"/>
      <c r="K90" s="68"/>
      <c r="L90" s="68"/>
    </row>
    <row r="91" spans="1:12" x14ac:dyDescent="0.35">
      <c r="A91" s="290"/>
      <c r="B91" s="102" t="s">
        <v>132</v>
      </c>
      <c r="C91" s="103" t="s">
        <v>191</v>
      </c>
      <c r="D91" s="121"/>
      <c r="E91" s="96"/>
      <c r="F91" s="68"/>
      <c r="G91" s="97"/>
      <c r="H91" s="97"/>
      <c r="I91" s="95"/>
      <c r="J91" s="95"/>
      <c r="K91" s="97"/>
      <c r="L91" s="97"/>
    </row>
    <row r="92" spans="1:12" x14ac:dyDescent="0.35">
      <c r="A92" s="297" t="s">
        <v>307</v>
      </c>
      <c r="B92" s="102" t="s">
        <v>137</v>
      </c>
      <c r="C92" s="103" t="s">
        <v>138</v>
      </c>
      <c r="D92" s="97"/>
      <c r="E92" s="96"/>
      <c r="F92" s="97"/>
      <c r="G92" s="97"/>
      <c r="H92" s="97"/>
      <c r="I92" s="94"/>
      <c r="J92" s="95"/>
      <c r="K92" s="97"/>
      <c r="L92" s="97"/>
    </row>
    <row r="93" spans="1:12" x14ac:dyDescent="0.35">
      <c r="A93" s="298"/>
      <c r="B93" s="5" t="s">
        <v>186</v>
      </c>
      <c r="C93" s="1" t="s">
        <v>138</v>
      </c>
      <c r="D93" s="68"/>
      <c r="E93" s="63"/>
      <c r="F93" s="68"/>
      <c r="G93" s="68"/>
      <c r="H93" s="68"/>
      <c r="I93" s="47"/>
      <c r="J93" s="46"/>
      <c r="K93" s="68"/>
      <c r="L93" s="68"/>
    </row>
    <row r="94" spans="1:12" ht="4.5" customHeight="1" x14ac:dyDescent="0.35">
      <c r="A94" s="130"/>
      <c r="B94" s="122"/>
      <c r="C94" s="122"/>
      <c r="D94" s="121"/>
      <c r="E94" s="121"/>
      <c r="F94" s="121"/>
      <c r="G94" s="121"/>
      <c r="H94" s="121"/>
      <c r="I94" s="121"/>
      <c r="J94" s="121"/>
      <c r="K94" s="121"/>
      <c r="L94" s="131"/>
    </row>
    <row r="95" spans="1:12" x14ac:dyDescent="0.35">
      <c r="A95" s="69" t="s">
        <v>312</v>
      </c>
      <c r="B95" s="92"/>
      <c r="C95" s="93"/>
      <c r="D95" s="110"/>
      <c r="E95" s="65"/>
      <c r="F95" s="65"/>
      <c r="G95" s="66"/>
      <c r="H95" s="66"/>
      <c r="I95" s="66"/>
      <c r="J95" s="66"/>
      <c r="K95" s="67"/>
      <c r="L95" s="67"/>
    </row>
    <row r="97" spans="1:9" x14ac:dyDescent="0.35">
      <c r="A97" s="106" t="s">
        <v>200</v>
      </c>
      <c r="B97" s="139"/>
      <c r="C97" s="140"/>
      <c r="D97" s="140"/>
      <c r="E97" s="140"/>
      <c r="F97" s="140"/>
      <c r="G97" s="140"/>
      <c r="H97" s="140"/>
      <c r="I97" s="141"/>
    </row>
    <row r="98" spans="1:9" x14ac:dyDescent="0.35">
      <c r="A98" s="69" t="s">
        <v>330</v>
      </c>
      <c r="B98" s="105" t="s">
        <v>107</v>
      </c>
      <c r="C98" s="46" t="s">
        <v>206</v>
      </c>
      <c r="D98" s="68"/>
      <c r="E98" s="63"/>
      <c r="F98" s="63"/>
      <c r="G98" s="63"/>
      <c r="H98" s="63"/>
      <c r="I98" s="63"/>
    </row>
    <row r="99" spans="1:9" ht="4.5" customHeight="1" x14ac:dyDescent="0.35">
      <c r="A99" s="130"/>
      <c r="B99" s="122"/>
      <c r="C99" s="122"/>
      <c r="D99" s="121"/>
      <c r="E99" s="121"/>
      <c r="F99" s="121"/>
      <c r="G99" s="121"/>
      <c r="H99" s="121"/>
      <c r="I99" s="131"/>
    </row>
    <row r="100" spans="1:9" x14ac:dyDescent="0.35">
      <c r="A100" s="275" t="s">
        <v>312</v>
      </c>
      <c r="B100" s="276"/>
      <c r="C100" s="277"/>
      <c r="D100" s="110"/>
      <c r="E100" s="66"/>
      <c r="F100" s="66"/>
      <c r="G100" s="66"/>
      <c r="H100" s="67"/>
      <c r="I100" s="67"/>
    </row>
    <row r="102" spans="1:9" x14ac:dyDescent="0.35">
      <c r="A102" s="106" t="s">
        <v>208</v>
      </c>
      <c r="B102" s="107"/>
      <c r="C102" s="108"/>
      <c r="D102" s="108"/>
      <c r="E102" s="108"/>
      <c r="F102" s="108"/>
      <c r="G102" s="108"/>
      <c r="H102" s="108"/>
      <c r="I102" s="109"/>
    </row>
    <row r="103" spans="1:9" x14ac:dyDescent="0.35">
      <c r="A103" s="278" t="s">
        <v>311</v>
      </c>
      <c r="B103" s="46" t="s">
        <v>132</v>
      </c>
      <c r="C103" s="46" t="s">
        <v>213</v>
      </c>
      <c r="D103" s="121"/>
      <c r="E103" s="63"/>
      <c r="F103" s="63"/>
      <c r="G103" s="63"/>
      <c r="H103" s="63"/>
      <c r="I103" s="63"/>
    </row>
    <row r="104" spans="1:9" x14ac:dyDescent="0.35">
      <c r="A104" s="279"/>
      <c r="B104" s="47" t="s">
        <v>214</v>
      </c>
      <c r="C104" s="46" t="s">
        <v>215</v>
      </c>
      <c r="D104" s="121"/>
      <c r="E104" s="63"/>
      <c r="F104" s="63"/>
      <c r="G104" s="63"/>
      <c r="H104" s="63"/>
      <c r="I104" s="63"/>
    </row>
    <row r="105" spans="1:9" x14ac:dyDescent="0.35">
      <c r="A105" s="280"/>
      <c r="B105" s="47" t="s">
        <v>107</v>
      </c>
      <c r="C105" s="46" t="s">
        <v>35</v>
      </c>
      <c r="D105" s="121"/>
      <c r="E105" s="63"/>
      <c r="F105" s="63"/>
      <c r="G105" s="63"/>
      <c r="H105" s="63"/>
      <c r="I105" s="63"/>
    </row>
    <row r="106" spans="1:9" x14ac:dyDescent="0.35">
      <c r="A106" s="69" t="s">
        <v>323</v>
      </c>
      <c r="B106" s="47" t="s">
        <v>132</v>
      </c>
      <c r="C106" s="46" t="s">
        <v>216</v>
      </c>
      <c r="D106" s="121"/>
      <c r="E106" s="63"/>
      <c r="F106" s="63"/>
      <c r="G106" s="63"/>
      <c r="H106" s="63"/>
      <c r="I106" s="68"/>
    </row>
    <row r="107" spans="1:9" x14ac:dyDescent="0.35">
      <c r="A107" s="273" t="s">
        <v>307</v>
      </c>
      <c r="B107" s="47" t="s">
        <v>185</v>
      </c>
      <c r="C107" s="68" t="s">
        <v>138</v>
      </c>
      <c r="D107" s="121"/>
      <c r="E107" s="63"/>
      <c r="F107" s="63"/>
      <c r="G107" s="63"/>
      <c r="H107" s="63"/>
      <c r="I107" s="68"/>
    </row>
    <row r="108" spans="1:9" x14ac:dyDescent="0.35">
      <c r="A108" s="273"/>
      <c r="B108" s="47" t="s">
        <v>186</v>
      </c>
      <c r="C108" s="68" t="s">
        <v>138</v>
      </c>
      <c r="D108" s="121"/>
      <c r="E108" s="68"/>
      <c r="F108" s="63"/>
      <c r="G108" s="63"/>
      <c r="H108" s="63"/>
      <c r="I108" s="68"/>
    </row>
    <row r="109" spans="1:9" ht="4.5" customHeight="1" x14ac:dyDescent="0.35">
      <c r="A109" s="130"/>
      <c r="B109" s="122"/>
      <c r="C109" s="122"/>
      <c r="D109" s="121"/>
      <c r="E109" s="121"/>
      <c r="F109" s="121"/>
      <c r="G109" s="121"/>
      <c r="H109" s="121"/>
      <c r="I109" s="131"/>
    </row>
    <row r="110" spans="1:9" x14ac:dyDescent="0.35">
      <c r="A110" s="69" t="s">
        <v>312</v>
      </c>
      <c r="B110" s="92"/>
      <c r="C110" s="93"/>
      <c r="D110" s="110"/>
      <c r="E110" s="65"/>
      <c r="F110" s="65"/>
      <c r="G110" s="66"/>
      <c r="H110" s="66"/>
      <c r="I110" s="67"/>
    </row>
    <row r="112" spans="1:9" x14ac:dyDescent="0.35">
      <c r="A112" s="126" t="s">
        <v>221</v>
      </c>
      <c r="B112" s="107"/>
      <c r="C112" s="108"/>
      <c r="D112" s="108"/>
      <c r="E112" s="108"/>
      <c r="F112" s="108"/>
      <c r="G112" s="108"/>
      <c r="H112" s="108"/>
      <c r="I112" s="109"/>
    </row>
    <row r="113" spans="1:12" x14ac:dyDescent="0.35">
      <c r="A113" s="288" t="s">
        <v>311</v>
      </c>
      <c r="B113" s="49" t="s">
        <v>97</v>
      </c>
      <c r="C113" s="50" t="s">
        <v>222</v>
      </c>
      <c r="D113" s="121"/>
      <c r="E113" s="63"/>
      <c r="F113" s="63"/>
      <c r="G113" s="96"/>
      <c r="H113" s="68"/>
      <c r="I113" s="68"/>
    </row>
    <row r="114" spans="1:12" x14ac:dyDescent="0.35">
      <c r="A114" s="289"/>
      <c r="B114" s="49" t="s">
        <v>107</v>
      </c>
      <c r="C114" s="50" t="s">
        <v>95</v>
      </c>
      <c r="D114" s="121"/>
      <c r="E114" s="96"/>
      <c r="F114" s="96"/>
      <c r="G114" s="96"/>
      <c r="H114" s="97"/>
      <c r="I114" s="97"/>
    </row>
    <row r="115" spans="1:12" x14ac:dyDescent="0.35">
      <c r="A115" s="290"/>
      <c r="B115" s="49" t="s">
        <v>132</v>
      </c>
      <c r="C115" s="50" t="s">
        <v>230</v>
      </c>
      <c r="D115" s="121"/>
      <c r="E115" s="68"/>
      <c r="F115" s="68"/>
      <c r="G115" s="63"/>
      <c r="H115" s="68"/>
      <c r="I115" s="68"/>
    </row>
    <row r="116" spans="1:12" ht="5.25" customHeight="1" x14ac:dyDescent="0.35">
      <c r="A116" s="130"/>
      <c r="B116" s="122"/>
      <c r="C116" s="122"/>
      <c r="D116" s="121"/>
      <c r="E116" s="121"/>
      <c r="F116" s="121"/>
      <c r="G116" s="121"/>
      <c r="H116" s="121"/>
      <c r="I116" s="131"/>
    </row>
    <row r="117" spans="1:12" x14ac:dyDescent="0.35">
      <c r="A117" s="111" t="s">
        <v>312</v>
      </c>
      <c r="B117" s="112"/>
      <c r="C117" s="113"/>
      <c r="D117" s="68"/>
      <c r="E117" s="65"/>
      <c r="F117" s="65"/>
      <c r="G117" s="66"/>
      <c r="H117" s="67"/>
      <c r="I117" s="67"/>
    </row>
    <row r="119" spans="1:12" x14ac:dyDescent="0.35">
      <c r="A119" s="106" t="s">
        <v>231</v>
      </c>
      <c r="B119" s="107"/>
      <c r="C119" s="108"/>
      <c r="D119" s="108"/>
      <c r="E119" s="108"/>
      <c r="F119" s="108"/>
      <c r="G119" s="108"/>
      <c r="H119" s="108"/>
      <c r="I119" s="108"/>
      <c r="J119" s="108"/>
      <c r="K119" s="108"/>
      <c r="L119" s="109"/>
    </row>
    <row r="120" spans="1:12" x14ac:dyDescent="0.35">
      <c r="A120" s="115" t="s">
        <v>311</v>
      </c>
      <c r="B120" s="61" t="s">
        <v>107</v>
      </c>
      <c r="C120" s="58" t="s">
        <v>13</v>
      </c>
      <c r="D120" s="121"/>
      <c r="E120" s="63"/>
      <c r="F120" s="63"/>
      <c r="G120" s="63"/>
      <c r="H120" s="63"/>
      <c r="I120" s="63"/>
      <c r="J120" s="63"/>
      <c r="K120" s="68"/>
      <c r="L120" s="68"/>
    </row>
    <row r="121" spans="1:12" ht="4.5" customHeight="1" x14ac:dyDescent="0.35">
      <c r="A121" s="130"/>
      <c r="B121" s="122"/>
      <c r="C121" s="122"/>
      <c r="D121" s="121"/>
      <c r="E121" s="121"/>
      <c r="F121" s="121"/>
      <c r="G121" s="121"/>
      <c r="H121" s="121"/>
      <c r="I121" s="121"/>
      <c r="J121" s="121"/>
      <c r="K121" s="121"/>
      <c r="L121" s="131"/>
    </row>
    <row r="122" spans="1:12" x14ac:dyDescent="0.35">
      <c r="A122" s="275" t="s">
        <v>312</v>
      </c>
      <c r="B122" s="276"/>
      <c r="C122" s="277"/>
      <c r="D122" s="110"/>
      <c r="E122" s="65"/>
      <c r="F122" s="65"/>
      <c r="G122" s="66"/>
      <c r="H122" s="66"/>
      <c r="I122" s="66"/>
      <c r="J122" s="66"/>
      <c r="K122" s="67"/>
      <c r="L122" s="67"/>
    </row>
    <row r="124" spans="1:12" x14ac:dyDescent="0.35">
      <c r="A124" s="126" t="s">
        <v>242</v>
      </c>
      <c r="B124" s="107"/>
      <c r="C124" s="108"/>
      <c r="D124" s="108"/>
      <c r="E124" s="108"/>
      <c r="F124" s="108"/>
      <c r="G124" s="108"/>
      <c r="H124" s="108"/>
      <c r="I124" s="108"/>
      <c r="J124" s="108"/>
      <c r="K124" s="109"/>
    </row>
    <row r="125" spans="1:12" x14ac:dyDescent="0.35">
      <c r="A125" s="273" t="s">
        <v>311</v>
      </c>
      <c r="B125" s="68" t="s">
        <v>97</v>
      </c>
      <c r="C125" s="55" t="s">
        <v>243</v>
      </c>
      <c r="D125" s="121"/>
      <c r="E125" s="63"/>
      <c r="F125" s="63"/>
      <c r="G125" s="63"/>
      <c r="H125" s="63"/>
      <c r="I125" s="68"/>
      <c r="J125" s="68"/>
      <c r="K125" s="68"/>
    </row>
    <row r="126" spans="1:12" x14ac:dyDescent="0.35">
      <c r="A126" s="273"/>
      <c r="B126" s="68" t="s">
        <v>142</v>
      </c>
      <c r="C126" s="55" t="s">
        <v>188</v>
      </c>
      <c r="D126" s="121"/>
      <c r="E126" s="63"/>
      <c r="F126" s="63"/>
      <c r="G126" s="63"/>
      <c r="H126" s="68"/>
      <c r="I126" s="68"/>
      <c r="J126" s="68"/>
      <c r="K126" s="68"/>
    </row>
    <row r="127" spans="1:12" ht="4.5" customHeight="1" x14ac:dyDescent="0.35">
      <c r="A127" s="130"/>
      <c r="B127" s="122"/>
      <c r="C127" s="122"/>
      <c r="D127" s="121"/>
      <c r="E127" s="121"/>
      <c r="F127" s="121"/>
      <c r="G127" s="121"/>
      <c r="H127" s="121"/>
      <c r="I127" s="121"/>
      <c r="J127" s="121"/>
      <c r="K127" s="131"/>
    </row>
    <row r="128" spans="1:12" x14ac:dyDescent="0.35">
      <c r="A128" s="299" t="s">
        <v>312</v>
      </c>
      <c r="B128" s="300"/>
      <c r="C128" s="301"/>
      <c r="D128" s="110"/>
      <c r="E128" s="65"/>
      <c r="F128" s="65"/>
      <c r="G128" s="65"/>
      <c r="H128" s="66"/>
      <c r="I128" s="66"/>
      <c r="J128" s="67"/>
      <c r="K128" s="67"/>
    </row>
    <row r="130" spans="1:11" x14ac:dyDescent="0.35">
      <c r="A130" s="126" t="s">
        <v>275</v>
      </c>
      <c r="B130" s="107"/>
      <c r="C130" s="107"/>
      <c r="D130" s="107"/>
      <c r="E130" s="107"/>
      <c r="F130" s="107"/>
      <c r="G130" s="107"/>
      <c r="H130" s="107"/>
      <c r="I130" s="107"/>
      <c r="J130" s="107"/>
      <c r="K130" s="132"/>
    </row>
    <row r="131" spans="1:11" x14ac:dyDescent="0.35">
      <c r="A131" s="278" t="s">
        <v>311</v>
      </c>
      <c r="B131" s="61" t="s">
        <v>132</v>
      </c>
      <c r="C131" s="58" t="s">
        <v>259</v>
      </c>
      <c r="D131" s="121"/>
      <c r="E131" s="63"/>
      <c r="F131" s="63"/>
      <c r="G131" s="63"/>
      <c r="H131" s="63"/>
      <c r="I131" s="63"/>
      <c r="J131" s="63"/>
      <c r="K131" s="63"/>
    </row>
    <row r="132" spans="1:11" x14ac:dyDescent="0.35">
      <c r="A132" s="279"/>
      <c r="B132" s="57" t="s">
        <v>132</v>
      </c>
      <c r="C132" s="58" t="s">
        <v>230</v>
      </c>
      <c r="D132" s="121"/>
      <c r="E132" s="68"/>
      <c r="F132" s="68"/>
      <c r="G132" s="63"/>
      <c r="H132" s="68"/>
      <c r="I132" s="68"/>
      <c r="J132" s="63"/>
      <c r="K132" s="68"/>
    </row>
    <row r="133" spans="1:11" x14ac:dyDescent="0.35">
      <c r="A133" s="279"/>
      <c r="B133" s="57" t="s">
        <v>132</v>
      </c>
      <c r="C133" s="58" t="s">
        <v>260</v>
      </c>
      <c r="D133" s="121"/>
      <c r="E133" s="68"/>
      <c r="F133" s="68"/>
      <c r="G133" s="63"/>
      <c r="H133" s="68"/>
      <c r="I133" s="68"/>
      <c r="J133" s="63"/>
      <c r="K133" s="68"/>
    </row>
    <row r="134" spans="1:11" x14ac:dyDescent="0.35">
      <c r="A134" s="279"/>
      <c r="B134" s="57" t="s">
        <v>107</v>
      </c>
      <c r="C134" s="58" t="s">
        <v>261</v>
      </c>
      <c r="D134" s="121"/>
      <c r="E134" s="63"/>
      <c r="F134" s="63"/>
      <c r="G134" s="63"/>
      <c r="H134" s="63"/>
      <c r="I134" s="63"/>
      <c r="J134" s="63"/>
      <c r="K134" s="63"/>
    </row>
    <row r="135" spans="1:11" x14ac:dyDescent="0.35">
      <c r="A135" s="279"/>
      <c r="B135" s="116" t="s">
        <v>262</v>
      </c>
      <c r="C135" s="114" t="s">
        <v>263</v>
      </c>
      <c r="D135" s="121"/>
      <c r="E135" s="97"/>
      <c r="F135" s="97"/>
      <c r="G135" s="96"/>
      <c r="H135" s="97"/>
      <c r="I135" s="97"/>
      <c r="J135" s="97"/>
      <c r="K135" s="68"/>
    </row>
    <row r="136" spans="1:11" x14ac:dyDescent="0.35">
      <c r="A136" s="279"/>
      <c r="B136" s="116" t="s">
        <v>264</v>
      </c>
      <c r="C136" s="114" t="s">
        <v>265</v>
      </c>
      <c r="D136" s="121"/>
      <c r="E136" s="97"/>
      <c r="F136" s="97"/>
      <c r="G136" s="97"/>
      <c r="H136" s="97"/>
      <c r="I136" s="97"/>
      <c r="J136" s="63"/>
      <c r="K136" s="97"/>
    </row>
    <row r="137" spans="1:11" x14ac:dyDescent="0.35">
      <c r="A137" s="280"/>
      <c r="B137" s="116" t="s">
        <v>266</v>
      </c>
      <c r="C137" s="114" t="s">
        <v>267</v>
      </c>
      <c r="D137" s="121"/>
      <c r="E137" s="97"/>
      <c r="F137" s="97"/>
      <c r="G137" s="97"/>
      <c r="H137" s="97"/>
      <c r="I137" s="97"/>
      <c r="J137" s="63"/>
      <c r="K137" s="97"/>
    </row>
    <row r="138" spans="1:11" x14ac:dyDescent="0.35">
      <c r="A138" s="104" t="s">
        <v>323</v>
      </c>
      <c r="B138" s="120" t="s">
        <v>132</v>
      </c>
      <c r="C138" s="114" t="s">
        <v>268</v>
      </c>
      <c r="D138" s="97"/>
      <c r="E138" s="97"/>
      <c r="F138" s="96"/>
      <c r="G138" s="96"/>
      <c r="H138" s="96"/>
      <c r="I138" s="96"/>
      <c r="J138" s="96"/>
      <c r="K138" s="96"/>
    </row>
    <row r="139" spans="1:11" x14ac:dyDescent="0.35">
      <c r="A139" s="117" t="s">
        <v>307</v>
      </c>
      <c r="B139" s="57" t="s">
        <v>137</v>
      </c>
      <c r="C139" s="58" t="s">
        <v>138</v>
      </c>
      <c r="D139" s="121"/>
      <c r="E139" s="68"/>
      <c r="F139" s="68"/>
      <c r="G139" s="63"/>
      <c r="H139" s="68"/>
      <c r="I139" s="68"/>
      <c r="J139" s="63"/>
      <c r="K139" s="68"/>
    </row>
    <row r="140" spans="1:11" ht="4.5" customHeight="1" x14ac:dyDescent="0.35">
      <c r="A140" s="130"/>
      <c r="B140" s="122"/>
      <c r="C140" s="121"/>
      <c r="D140" s="121"/>
      <c r="E140" s="121"/>
      <c r="F140" s="121"/>
      <c r="G140" s="121"/>
      <c r="H140" s="121"/>
      <c r="I140" s="121"/>
      <c r="J140" s="121"/>
      <c r="K140" s="131"/>
    </row>
    <row r="141" spans="1:11" x14ac:dyDescent="0.35">
      <c r="A141" s="302" t="s">
        <v>312</v>
      </c>
      <c r="B141" s="302"/>
      <c r="C141" s="302"/>
      <c r="D141" s="68"/>
      <c r="E141" s="65"/>
      <c r="F141" s="65"/>
      <c r="G141" s="66"/>
      <c r="H141" s="66"/>
      <c r="I141" s="66"/>
      <c r="J141" s="118"/>
      <c r="K141" s="119"/>
    </row>
    <row r="143" spans="1:11" x14ac:dyDescent="0.35">
      <c r="A143" s="126" t="s">
        <v>276</v>
      </c>
      <c r="B143" s="107"/>
      <c r="C143" s="108"/>
      <c r="D143" s="108"/>
      <c r="E143" s="108"/>
      <c r="F143" s="108"/>
      <c r="G143" s="108"/>
      <c r="H143" s="108"/>
      <c r="I143" s="108"/>
      <c r="J143" s="109"/>
    </row>
    <row r="144" spans="1:11" x14ac:dyDescent="0.35">
      <c r="A144" s="278" t="s">
        <v>311</v>
      </c>
      <c r="B144" s="2" t="s">
        <v>132</v>
      </c>
      <c r="C144" s="3" t="s">
        <v>283</v>
      </c>
      <c r="D144" s="121"/>
      <c r="E144" s="63"/>
      <c r="F144" s="63"/>
      <c r="G144" s="68"/>
      <c r="H144" s="96"/>
      <c r="I144" s="68"/>
      <c r="J144" s="68"/>
    </row>
    <row r="145" spans="1:11" x14ac:dyDescent="0.35">
      <c r="A145" s="279"/>
      <c r="B145" s="2" t="s">
        <v>132</v>
      </c>
      <c r="C145" s="3" t="s">
        <v>284</v>
      </c>
      <c r="D145" s="121"/>
      <c r="E145" s="63"/>
      <c r="F145" s="63"/>
      <c r="G145" s="68"/>
      <c r="H145" s="68"/>
      <c r="I145" s="68"/>
      <c r="J145" s="68"/>
    </row>
    <row r="146" spans="1:11" x14ac:dyDescent="0.35">
      <c r="A146" s="279"/>
      <c r="B146" s="2" t="s">
        <v>142</v>
      </c>
      <c r="C146" s="3" t="s">
        <v>285</v>
      </c>
      <c r="D146" s="121"/>
      <c r="E146" s="63"/>
      <c r="F146" s="68"/>
      <c r="G146" s="68"/>
      <c r="H146" s="68"/>
      <c r="I146" s="68"/>
      <c r="J146" s="68"/>
    </row>
    <row r="147" spans="1:11" x14ac:dyDescent="0.35">
      <c r="A147" s="280"/>
      <c r="B147" s="2" t="s">
        <v>107</v>
      </c>
      <c r="C147" s="3" t="s">
        <v>35</v>
      </c>
      <c r="D147" s="121"/>
      <c r="E147" s="63"/>
      <c r="F147" s="63"/>
      <c r="G147" s="68"/>
      <c r="H147" s="63"/>
      <c r="I147" s="68"/>
      <c r="J147" s="68"/>
    </row>
    <row r="148" spans="1:11" ht="4.5" customHeight="1" x14ac:dyDescent="0.35">
      <c r="A148" s="130"/>
      <c r="B148" s="122"/>
      <c r="C148" s="122"/>
      <c r="D148" s="121"/>
      <c r="E148" s="121"/>
      <c r="F148" s="121"/>
      <c r="G148" s="121"/>
      <c r="H148" s="121"/>
      <c r="I148" s="121"/>
      <c r="J148" s="131"/>
    </row>
    <row r="149" spans="1:11" x14ac:dyDescent="0.35">
      <c r="A149" s="123" t="s">
        <v>312</v>
      </c>
      <c r="B149" s="92"/>
      <c r="C149" s="93"/>
      <c r="D149" s="110"/>
      <c r="E149" s="65"/>
      <c r="F149" s="65"/>
      <c r="G149" s="66"/>
      <c r="H149" s="66"/>
      <c r="I149" s="67"/>
      <c r="J149" s="124"/>
    </row>
    <row r="151" spans="1:11" x14ac:dyDescent="0.35">
      <c r="A151" s="106" t="s">
        <v>289</v>
      </c>
      <c r="B151" s="142"/>
      <c r="C151" s="140"/>
      <c r="D151" s="140"/>
      <c r="E151" s="140"/>
      <c r="F151" s="140"/>
      <c r="G151" s="140"/>
      <c r="H151" s="141"/>
    </row>
    <row r="152" spans="1:11" x14ac:dyDescent="0.35">
      <c r="A152" s="278" t="s">
        <v>311</v>
      </c>
      <c r="B152" s="49" t="s">
        <v>132</v>
      </c>
      <c r="C152" s="50" t="s">
        <v>290</v>
      </c>
      <c r="D152" s="121"/>
      <c r="E152" s="63"/>
      <c r="F152" s="63"/>
      <c r="G152" s="63"/>
      <c r="H152" s="68"/>
    </row>
    <row r="153" spans="1:11" x14ac:dyDescent="0.35">
      <c r="A153" s="279"/>
      <c r="B153" s="62" t="s">
        <v>132</v>
      </c>
      <c r="C153" s="50" t="s">
        <v>230</v>
      </c>
      <c r="D153" s="121"/>
      <c r="E153" s="63"/>
      <c r="F153" s="63"/>
      <c r="G153" s="68"/>
      <c r="H153" s="63"/>
    </row>
    <row r="154" spans="1:11" x14ac:dyDescent="0.35">
      <c r="A154" s="279"/>
      <c r="B154" s="62" t="s">
        <v>97</v>
      </c>
      <c r="C154" s="50" t="s">
        <v>291</v>
      </c>
      <c r="D154" s="121"/>
      <c r="E154" s="63"/>
      <c r="F154" s="63"/>
      <c r="G154" s="63"/>
      <c r="H154" s="68"/>
    </row>
    <row r="155" spans="1:11" x14ac:dyDescent="0.35">
      <c r="A155" s="280"/>
      <c r="B155" s="62" t="s">
        <v>107</v>
      </c>
      <c r="C155" s="50" t="s">
        <v>292</v>
      </c>
      <c r="D155" s="121"/>
      <c r="E155" s="63"/>
      <c r="F155" s="63"/>
      <c r="G155" s="63"/>
      <c r="H155" s="68"/>
    </row>
    <row r="156" spans="1:11" ht="4.5" customHeight="1" x14ac:dyDescent="0.35">
      <c r="A156" s="130"/>
      <c r="B156" s="122"/>
      <c r="C156" s="122"/>
      <c r="D156" s="121"/>
      <c r="E156" s="121"/>
      <c r="F156" s="121"/>
      <c r="G156" s="121"/>
      <c r="H156" s="131"/>
    </row>
    <row r="157" spans="1:11" x14ac:dyDescent="0.35">
      <c r="A157" s="275" t="s">
        <v>312</v>
      </c>
      <c r="B157" s="276"/>
      <c r="C157" s="277"/>
      <c r="D157" s="110"/>
      <c r="E157" s="65"/>
      <c r="F157" s="65"/>
      <c r="G157" s="66"/>
      <c r="H157" s="125"/>
    </row>
    <row r="159" spans="1:11" x14ac:dyDescent="0.35">
      <c r="A159" s="126" t="s">
        <v>331</v>
      </c>
      <c r="B159" s="107"/>
      <c r="C159" s="107"/>
      <c r="D159" s="107"/>
      <c r="E159" s="107"/>
      <c r="F159" s="107"/>
      <c r="G159" s="107"/>
      <c r="H159" s="107"/>
      <c r="I159" s="107"/>
      <c r="J159" s="107"/>
      <c r="K159" s="132"/>
    </row>
    <row r="160" spans="1:11" x14ac:dyDescent="0.35">
      <c r="A160" s="273" t="s">
        <v>311</v>
      </c>
      <c r="B160" s="49" t="s">
        <v>97</v>
      </c>
      <c r="C160" s="50" t="s">
        <v>21</v>
      </c>
      <c r="D160" s="121"/>
      <c r="E160" s="63"/>
      <c r="F160" s="63"/>
      <c r="G160" s="63"/>
      <c r="H160" s="63"/>
      <c r="I160" s="63"/>
      <c r="J160" s="63"/>
      <c r="K160" s="63"/>
    </row>
    <row r="161" spans="1:11" x14ac:dyDescent="0.35">
      <c r="A161" s="273"/>
      <c r="B161" s="49" t="s">
        <v>332</v>
      </c>
      <c r="C161" s="50" t="s">
        <v>333</v>
      </c>
      <c r="D161" s="121"/>
      <c r="E161" s="63"/>
      <c r="F161" s="63"/>
      <c r="G161" s="63"/>
      <c r="H161" s="63"/>
      <c r="I161" s="63"/>
      <c r="J161" s="63"/>
      <c r="K161" s="63"/>
    </row>
    <row r="162" spans="1:11" x14ac:dyDescent="0.35">
      <c r="A162" s="273"/>
      <c r="B162" s="62" t="s">
        <v>142</v>
      </c>
      <c r="C162" s="50" t="s">
        <v>31</v>
      </c>
      <c r="D162" s="121"/>
      <c r="E162" s="68"/>
      <c r="F162" s="68"/>
      <c r="G162" s="68"/>
      <c r="H162" s="63"/>
      <c r="I162" s="68"/>
      <c r="J162" s="68"/>
      <c r="K162" s="63"/>
    </row>
    <row r="163" spans="1:11" x14ac:dyDescent="0.35">
      <c r="A163" s="273"/>
      <c r="B163" s="62" t="s">
        <v>107</v>
      </c>
      <c r="C163" s="50" t="s">
        <v>35</v>
      </c>
      <c r="D163" s="121"/>
      <c r="E163" s="63"/>
      <c r="F163" s="63"/>
      <c r="G163" s="63"/>
      <c r="H163" s="63"/>
      <c r="I163" s="63"/>
      <c r="J163" s="63"/>
      <c r="K163" s="63"/>
    </row>
    <row r="164" spans="1:11" x14ac:dyDescent="0.35">
      <c r="A164" s="69" t="s">
        <v>323</v>
      </c>
      <c r="B164" s="49" t="s">
        <v>132</v>
      </c>
      <c r="C164" s="50" t="s">
        <v>334</v>
      </c>
      <c r="D164" s="121"/>
      <c r="E164" s="63"/>
      <c r="F164" s="68"/>
      <c r="G164" s="63"/>
      <c r="H164" s="68"/>
      <c r="I164" s="63"/>
      <c r="J164" s="63"/>
      <c r="K164" s="63"/>
    </row>
    <row r="165" spans="1:11" x14ac:dyDescent="0.35">
      <c r="A165" s="69" t="s">
        <v>307</v>
      </c>
      <c r="B165" s="46" t="s">
        <v>137</v>
      </c>
      <c r="C165" s="68" t="s">
        <v>138</v>
      </c>
      <c r="D165" s="121"/>
      <c r="E165" s="68"/>
      <c r="F165" s="68"/>
      <c r="G165" s="68"/>
      <c r="H165" s="63"/>
      <c r="I165" s="63"/>
      <c r="J165" s="63"/>
      <c r="K165" s="63"/>
    </row>
    <row r="166" spans="1:11" ht="4.5" customHeight="1" x14ac:dyDescent="0.35">
      <c r="A166" s="130"/>
      <c r="B166" s="122"/>
      <c r="C166" s="122"/>
      <c r="D166" s="121"/>
      <c r="E166" s="121"/>
      <c r="F166" s="121"/>
      <c r="G166" s="121"/>
      <c r="H166" s="121"/>
      <c r="I166" s="121"/>
      <c r="J166" s="121"/>
      <c r="K166" s="131"/>
    </row>
    <row r="167" spans="1:11" x14ac:dyDescent="0.35">
      <c r="A167" s="123" t="s">
        <v>312</v>
      </c>
      <c r="B167" s="92"/>
      <c r="C167" s="93"/>
      <c r="D167" s="110"/>
      <c r="E167" s="65"/>
      <c r="F167" s="65"/>
      <c r="G167" s="65"/>
      <c r="H167" s="66"/>
      <c r="I167" s="66"/>
      <c r="J167" s="66"/>
      <c r="K167" s="66"/>
    </row>
  </sheetData>
  <mergeCells count="32">
    <mergeCell ref="A152:A155"/>
    <mergeCell ref="A157:C157"/>
    <mergeCell ref="A160:A163"/>
    <mergeCell ref="A122:C122"/>
    <mergeCell ref="A125:A126"/>
    <mergeCell ref="A128:C128"/>
    <mergeCell ref="A131:A137"/>
    <mergeCell ref="A141:C141"/>
    <mergeCell ref="A144:A147"/>
    <mergeCell ref="A113:A115"/>
    <mergeCell ref="A61:A64"/>
    <mergeCell ref="A67:C67"/>
    <mergeCell ref="A70:A73"/>
    <mergeCell ref="A75:C75"/>
    <mergeCell ref="A78:A81"/>
    <mergeCell ref="A86:A89"/>
    <mergeCell ref="A90:A91"/>
    <mergeCell ref="A92:A93"/>
    <mergeCell ref="A100:C100"/>
    <mergeCell ref="A103:A105"/>
    <mergeCell ref="A107:A108"/>
    <mergeCell ref="A39:A44"/>
    <mergeCell ref="A46:C46"/>
    <mergeCell ref="A49:A51"/>
    <mergeCell ref="A53:C53"/>
    <mergeCell ref="A58:C58"/>
    <mergeCell ref="A56:C56"/>
    <mergeCell ref="A11:A13"/>
    <mergeCell ref="A15:C15"/>
    <mergeCell ref="A18:A21"/>
    <mergeCell ref="A23:C23"/>
    <mergeCell ref="A26:A38"/>
  </mergeCells>
  <conditionalFormatting sqref="K33:K38">
    <cfRule type="colorScale" priority="27">
      <colorScale>
        <cfvo type="min"/>
        <cfvo type="max"/>
        <color rgb="FFFCFCFF"/>
        <color rgb="FF63BE7B"/>
      </colorScale>
    </cfRule>
  </conditionalFormatting>
  <conditionalFormatting sqref="K33:K38">
    <cfRule type="colorScale" priority="28">
      <colorScale>
        <cfvo type="min"/>
        <cfvo type="max"/>
        <color theme="0"/>
        <color theme="9" tint="0.39997558519241921"/>
      </colorScale>
    </cfRule>
    <cfRule type="colorScale" priority="29">
      <colorScale>
        <cfvo type="min"/>
        <cfvo type="max"/>
        <color rgb="FFF0FFCD"/>
        <color theme="9" tint="0.39997558519241921"/>
      </colorScale>
    </cfRule>
    <cfRule type="colorScale" priority="30">
      <colorScale>
        <cfvo type="min"/>
        <cfvo type="max"/>
        <color theme="9" tint="0.79998168889431442"/>
        <color theme="9" tint="0.39997558519241921"/>
      </colorScale>
    </cfRule>
  </conditionalFormatting>
  <conditionalFormatting sqref="K27">
    <cfRule type="colorScale" priority="23">
      <colorScale>
        <cfvo type="min"/>
        <cfvo type="max"/>
        <color rgb="FFFCFCFF"/>
        <color rgb="FF63BE7B"/>
      </colorScale>
    </cfRule>
  </conditionalFormatting>
  <conditionalFormatting sqref="K27">
    <cfRule type="colorScale" priority="24">
      <colorScale>
        <cfvo type="min"/>
        <cfvo type="max"/>
        <color theme="0"/>
        <color theme="9" tint="0.39997558519241921"/>
      </colorScale>
    </cfRule>
    <cfRule type="colorScale" priority="25">
      <colorScale>
        <cfvo type="min"/>
        <cfvo type="max"/>
        <color rgb="FFF0FFCD"/>
        <color theme="9" tint="0.39997558519241921"/>
      </colorScale>
    </cfRule>
    <cfRule type="colorScale" priority="26">
      <colorScale>
        <cfvo type="min"/>
        <cfvo type="max"/>
        <color theme="9" tint="0.79998168889431442"/>
        <color theme="9" tint="0.39997558519241921"/>
      </colorScale>
    </cfRule>
  </conditionalFormatting>
  <conditionalFormatting sqref="K29">
    <cfRule type="colorScale" priority="19">
      <colorScale>
        <cfvo type="min"/>
        <cfvo type="max"/>
        <color rgb="FFFCFCFF"/>
        <color rgb="FF63BE7B"/>
      </colorScale>
    </cfRule>
  </conditionalFormatting>
  <conditionalFormatting sqref="K29">
    <cfRule type="colorScale" priority="20">
      <colorScale>
        <cfvo type="min"/>
        <cfvo type="max"/>
        <color theme="0"/>
        <color theme="9" tint="0.39997558519241921"/>
      </colorScale>
    </cfRule>
    <cfRule type="colorScale" priority="21">
      <colorScale>
        <cfvo type="min"/>
        <cfvo type="max"/>
        <color rgb="FFF0FFCD"/>
        <color theme="9" tint="0.39997558519241921"/>
      </colorScale>
    </cfRule>
    <cfRule type="colorScale" priority="22">
      <colorScale>
        <cfvo type="min"/>
        <cfvo type="max"/>
        <color theme="9" tint="0.79998168889431442"/>
        <color theme="9" tint="0.39997558519241921"/>
      </colorScale>
    </cfRule>
  </conditionalFormatting>
  <conditionalFormatting sqref="K28">
    <cfRule type="colorScale" priority="15">
      <colorScale>
        <cfvo type="min"/>
        <cfvo type="max"/>
        <color rgb="FFFCFCFF"/>
        <color rgb="FF63BE7B"/>
      </colorScale>
    </cfRule>
  </conditionalFormatting>
  <conditionalFormatting sqref="K28">
    <cfRule type="colorScale" priority="16">
      <colorScale>
        <cfvo type="min"/>
        <cfvo type="max"/>
        <color theme="0"/>
        <color theme="9" tint="0.39997558519241921"/>
      </colorScale>
    </cfRule>
    <cfRule type="colorScale" priority="17">
      <colorScale>
        <cfvo type="min"/>
        <cfvo type="max"/>
        <color rgb="FFF0FFCD"/>
        <color theme="9" tint="0.39997558519241921"/>
      </colorScale>
    </cfRule>
    <cfRule type="colorScale" priority="18">
      <colorScale>
        <cfvo type="min"/>
        <cfvo type="max"/>
        <color theme="9" tint="0.79998168889431442"/>
        <color theme="9" tint="0.39997558519241921"/>
      </colorScale>
    </cfRule>
  </conditionalFormatting>
  <conditionalFormatting sqref="K40">
    <cfRule type="colorScale" priority="11">
      <colorScale>
        <cfvo type="min"/>
        <cfvo type="max"/>
        <color rgb="FFFCFCFF"/>
        <color rgb="FF63BE7B"/>
      </colorScale>
    </cfRule>
  </conditionalFormatting>
  <conditionalFormatting sqref="K40">
    <cfRule type="colorScale" priority="12">
      <colorScale>
        <cfvo type="min"/>
        <cfvo type="max"/>
        <color theme="0"/>
        <color theme="9" tint="0.39997558519241921"/>
      </colorScale>
    </cfRule>
    <cfRule type="colorScale" priority="13">
      <colorScale>
        <cfvo type="min"/>
        <cfvo type="max"/>
        <color rgb="FFF0FFCD"/>
        <color theme="9" tint="0.39997558519241921"/>
      </colorScale>
    </cfRule>
    <cfRule type="colorScale" priority="14">
      <colorScale>
        <cfvo type="min"/>
        <cfvo type="max"/>
        <color theme="9" tint="0.79998168889431442"/>
        <color theme="9" tint="0.39997558519241921"/>
      </colorScale>
    </cfRule>
  </conditionalFormatting>
  <conditionalFormatting sqref="F43:F44 F26:F41">
    <cfRule type="colorScale" priority="31">
      <colorScale>
        <cfvo type="min"/>
        <cfvo type="max"/>
        <color rgb="FFFCFCFF"/>
        <color rgb="FF63BE7B"/>
      </colorScale>
    </cfRule>
  </conditionalFormatting>
  <conditionalFormatting sqref="G43:G44 G26:G41">
    <cfRule type="colorScale" priority="32">
      <colorScale>
        <cfvo type="min"/>
        <cfvo type="max"/>
        <color rgb="FFFCFCFF"/>
        <color rgb="FF63BE7B"/>
      </colorScale>
    </cfRule>
  </conditionalFormatting>
  <conditionalFormatting sqref="H43:J44 I42:J42 H41 H26:J40">
    <cfRule type="colorScale" priority="33">
      <colorScale>
        <cfvo type="min"/>
        <cfvo type="max"/>
        <color rgb="FFFCFCFF"/>
        <color rgb="FF63BE7B"/>
      </colorScale>
    </cfRule>
  </conditionalFormatting>
  <conditionalFormatting sqref="E26:E44">
    <cfRule type="colorScale" priority="34">
      <colorScale>
        <cfvo type="min"/>
        <cfvo type="max"/>
        <color rgb="FFFCFCFF"/>
        <color rgb="FF63BE7B"/>
      </colorScale>
    </cfRule>
  </conditionalFormatting>
  <conditionalFormatting sqref="E26:E44">
    <cfRule type="colorScale" priority="35">
      <colorScale>
        <cfvo type="min"/>
        <cfvo type="max"/>
        <color theme="0"/>
        <color theme="9" tint="0.39997558519241921"/>
      </colorScale>
    </cfRule>
    <cfRule type="colorScale" priority="36">
      <colorScale>
        <cfvo type="min"/>
        <cfvo type="max"/>
        <color rgb="FFF0FFCD"/>
        <color theme="9" tint="0.39997558519241921"/>
      </colorScale>
    </cfRule>
    <cfRule type="colorScale" priority="37">
      <colorScale>
        <cfvo type="min"/>
        <cfvo type="max"/>
        <color theme="9" tint="0.79998168889431442"/>
        <color theme="9" tint="0.39997558519241921"/>
      </colorScale>
    </cfRule>
  </conditionalFormatting>
  <conditionalFormatting sqref="E26:E44">
    <cfRule type="colorScale" priority="38">
      <colorScale>
        <cfvo type="min"/>
        <cfvo type="max"/>
        <color theme="0"/>
        <color theme="4"/>
      </colorScale>
    </cfRule>
    <cfRule type="colorScale" priority="39">
      <colorScale>
        <cfvo type="min"/>
        <cfvo type="max"/>
        <color theme="0"/>
        <color theme="4" tint="0.39997558519241921"/>
      </colorScale>
    </cfRule>
    <cfRule type="colorScale" priority="40">
      <colorScale>
        <cfvo type="min"/>
        <cfvo type="max"/>
        <color theme="0"/>
        <color theme="4" tint="0.39997558519241921"/>
      </colorScale>
    </cfRule>
  </conditionalFormatting>
  <conditionalFormatting sqref="E26:E44">
    <cfRule type="colorScale" priority="41">
      <colorScale>
        <cfvo type="min"/>
        <cfvo type="max"/>
        <color theme="0"/>
        <color theme="4" tint="0.39997558519241921"/>
      </colorScale>
    </cfRule>
  </conditionalFormatting>
  <conditionalFormatting sqref="F26:J44">
    <cfRule type="colorScale" priority="42">
      <colorScale>
        <cfvo type="min"/>
        <cfvo type="max"/>
        <color theme="0"/>
        <color theme="9" tint="0.39997558519241921"/>
      </colorScale>
    </cfRule>
    <cfRule type="colorScale" priority="43">
      <colorScale>
        <cfvo type="min"/>
        <cfvo type="max"/>
        <color rgb="FFF0FFCD"/>
        <color theme="9" tint="0.39997558519241921"/>
      </colorScale>
    </cfRule>
    <cfRule type="colorScale" priority="44">
      <colorScale>
        <cfvo type="min"/>
        <cfvo type="max"/>
        <color theme="9" tint="0.79998168889431442"/>
        <color theme="9" tint="0.39997558519241921"/>
      </colorScale>
    </cfRule>
  </conditionalFormatting>
  <conditionalFormatting sqref="F26:K44">
    <cfRule type="colorScale" priority="45">
      <colorScale>
        <cfvo type="min"/>
        <cfvo type="max"/>
        <color theme="0"/>
        <color theme="4"/>
      </colorScale>
    </cfRule>
    <cfRule type="colorScale" priority="46">
      <colorScale>
        <cfvo type="min"/>
        <cfvo type="max"/>
        <color theme="0"/>
        <color theme="4" tint="0.39997558519241921"/>
      </colorScale>
    </cfRule>
    <cfRule type="colorScale" priority="47">
      <colorScale>
        <cfvo type="min"/>
        <cfvo type="max"/>
        <color theme="0"/>
        <color theme="4" tint="0.39997558519241921"/>
      </colorScale>
    </cfRule>
  </conditionalFormatting>
  <conditionalFormatting sqref="F26:K44">
    <cfRule type="colorScale" priority="48">
      <colorScale>
        <cfvo type="min"/>
        <cfvo type="max"/>
        <color theme="0"/>
        <color theme="4" tint="0.39997558519241921"/>
      </colorScale>
    </cfRule>
  </conditionalFormatting>
  <conditionalFormatting sqref="B51:C51 B49:C49">
    <cfRule type="duplicateValues" dxfId="9" priority="10"/>
  </conditionalFormatting>
  <conditionalFormatting sqref="B50:C50">
    <cfRule type="duplicateValues" dxfId="8" priority="9"/>
  </conditionalFormatting>
  <conditionalFormatting sqref="B70">
    <cfRule type="duplicateValues" dxfId="7" priority="7"/>
  </conditionalFormatting>
  <conditionalFormatting sqref="C70:D70">
    <cfRule type="duplicateValues" dxfId="6" priority="6"/>
  </conditionalFormatting>
  <conditionalFormatting sqref="D73 C71:D72">
    <cfRule type="duplicateValues" dxfId="5" priority="8"/>
  </conditionalFormatting>
  <conditionalFormatting sqref="B98">
    <cfRule type="duplicateValues" dxfId="4" priority="4"/>
  </conditionalFormatting>
  <conditionalFormatting sqref="C98">
    <cfRule type="duplicateValues" dxfId="3" priority="5"/>
  </conditionalFormatting>
  <conditionalFormatting sqref="B162:C164">
    <cfRule type="duplicateValues" dxfId="2" priority="3"/>
  </conditionalFormatting>
  <conditionalFormatting sqref="B160:C161">
    <cfRule type="duplicateValues" dxfId="1" priority="2"/>
  </conditionalFormatting>
  <conditionalFormatting sqref="B165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33"/>
  <sheetViews>
    <sheetView showGridLines="0" topLeftCell="A37" zoomScaleNormal="100" workbookViewId="0">
      <selection activeCell="DB41" sqref="DB41"/>
    </sheetView>
  </sheetViews>
  <sheetFormatPr defaultRowHeight="14.5" x14ac:dyDescent="0.35"/>
  <cols>
    <col min="1" max="1" width="14.453125" customWidth="1"/>
    <col min="2" max="123" width="1.453125" customWidth="1"/>
    <col min="124" max="124" width="4.26953125" customWidth="1"/>
    <col min="125" max="125" width="1.453125" customWidth="1"/>
  </cols>
  <sheetData>
    <row r="1" spans="1:129" ht="15" thickBot="1" x14ac:dyDescent="0.4">
      <c r="A1" s="143"/>
      <c r="B1" s="306" t="s">
        <v>335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307"/>
      <c r="AK1" s="307"/>
      <c r="AL1" s="307"/>
      <c r="AM1" s="307"/>
      <c r="AN1" s="307"/>
      <c r="AO1" s="307"/>
      <c r="AP1" s="307"/>
      <c r="AQ1" s="307"/>
      <c r="AR1" s="307"/>
      <c r="AS1" s="307"/>
      <c r="AT1" s="307"/>
      <c r="AU1" s="307"/>
      <c r="AV1" s="307"/>
      <c r="AW1" s="307"/>
      <c r="AX1" s="307"/>
      <c r="AY1" s="307"/>
      <c r="AZ1" s="307"/>
      <c r="BA1" s="307"/>
      <c r="BB1" s="307"/>
      <c r="BC1" s="307"/>
      <c r="BD1" s="307"/>
      <c r="BE1" s="307"/>
      <c r="BF1" s="307"/>
      <c r="BG1" s="307"/>
      <c r="BH1" s="307"/>
      <c r="BI1" s="307"/>
      <c r="BJ1" s="307"/>
      <c r="BK1" s="307"/>
      <c r="BL1" s="307"/>
      <c r="BM1" s="307"/>
      <c r="BN1" s="307"/>
      <c r="BO1" s="307"/>
      <c r="BP1" s="307"/>
      <c r="BQ1" s="307"/>
      <c r="BR1" s="307"/>
      <c r="BS1" s="307"/>
      <c r="BT1" s="307"/>
      <c r="BU1" s="307"/>
      <c r="BV1" s="307"/>
      <c r="BW1" s="307"/>
      <c r="BX1" s="307"/>
      <c r="BY1" s="307"/>
      <c r="BZ1" s="307"/>
      <c r="CA1" s="307"/>
      <c r="CB1" s="307"/>
      <c r="CC1" s="307"/>
      <c r="CD1" s="307"/>
      <c r="CE1" s="307"/>
      <c r="CF1" s="307"/>
      <c r="CG1" s="307"/>
      <c r="CH1" s="307"/>
      <c r="CI1" s="307"/>
      <c r="CJ1" s="307"/>
      <c r="CK1" s="307"/>
      <c r="CL1" s="307"/>
      <c r="CM1" s="307"/>
      <c r="CN1" s="307"/>
      <c r="CO1" s="307"/>
      <c r="CP1" s="307"/>
      <c r="CQ1" s="307"/>
      <c r="CR1" s="307"/>
      <c r="CS1" s="307"/>
      <c r="CT1" s="307"/>
      <c r="CU1" s="307"/>
      <c r="CV1" s="307"/>
      <c r="CW1" s="307"/>
      <c r="CX1" s="307"/>
      <c r="CY1" s="307"/>
      <c r="CZ1" s="307"/>
      <c r="DA1" s="307"/>
      <c r="DB1" s="307"/>
      <c r="DC1" s="307"/>
      <c r="DD1" s="307"/>
      <c r="DE1" s="307"/>
      <c r="DF1" s="307"/>
      <c r="DG1" s="307"/>
      <c r="DH1" s="307"/>
      <c r="DI1" s="307"/>
      <c r="DJ1" s="307"/>
      <c r="DK1" s="307"/>
      <c r="DL1" s="307"/>
      <c r="DM1" s="307"/>
      <c r="DN1" s="307"/>
      <c r="DO1" s="307"/>
      <c r="DP1" s="307"/>
      <c r="DQ1" s="307"/>
      <c r="DR1" s="307"/>
      <c r="DS1" s="307"/>
      <c r="DT1" s="144"/>
      <c r="DU1" s="145"/>
      <c r="DV1" s="145"/>
      <c r="DW1" s="145"/>
      <c r="DX1" s="145"/>
      <c r="DY1" s="145"/>
    </row>
    <row r="2" spans="1:129" ht="15.5" thickTop="1" thickBot="1" x14ac:dyDescent="0.4">
      <c r="A2" s="143"/>
      <c r="B2" s="303" t="s">
        <v>336</v>
      </c>
      <c r="C2" s="304"/>
      <c r="D2" s="304"/>
      <c r="E2" s="304"/>
      <c r="F2" s="304"/>
      <c r="G2" s="304"/>
      <c r="H2" s="304"/>
      <c r="I2" s="304"/>
      <c r="J2" s="305"/>
      <c r="K2" s="303" t="s">
        <v>337</v>
      </c>
      <c r="L2" s="304"/>
      <c r="M2" s="304"/>
      <c r="N2" s="304"/>
      <c r="O2" s="304"/>
      <c r="P2" s="304"/>
      <c r="Q2" s="304"/>
      <c r="R2" s="304"/>
      <c r="S2" s="304"/>
      <c r="T2" s="304"/>
      <c r="U2" s="305"/>
      <c r="V2" s="303" t="s">
        <v>338</v>
      </c>
      <c r="W2" s="308"/>
      <c r="X2" s="308"/>
      <c r="Y2" s="308"/>
      <c r="Z2" s="308"/>
      <c r="AA2" s="308"/>
      <c r="AB2" s="308"/>
      <c r="AC2" s="308"/>
      <c r="AD2" s="309"/>
      <c r="AE2" s="310" t="s">
        <v>339</v>
      </c>
      <c r="AF2" s="311"/>
      <c r="AG2" s="311"/>
      <c r="AH2" s="311"/>
      <c r="AI2" s="311"/>
      <c r="AJ2" s="303" t="s">
        <v>340</v>
      </c>
      <c r="AK2" s="304"/>
      <c r="AL2" s="304"/>
      <c r="AM2" s="305"/>
      <c r="AN2" s="303" t="s">
        <v>341</v>
      </c>
      <c r="AO2" s="304"/>
      <c r="AP2" s="304"/>
      <c r="AQ2" s="304"/>
      <c r="AR2" s="304"/>
      <c r="AS2" s="304"/>
      <c r="AT2" s="305"/>
      <c r="AU2" s="303" t="s">
        <v>342</v>
      </c>
      <c r="AV2" s="304"/>
      <c r="AW2" s="304"/>
      <c r="AX2" s="304"/>
      <c r="AY2" s="304"/>
      <c r="AZ2" s="304"/>
      <c r="BA2" s="304"/>
      <c r="BB2" s="304"/>
      <c r="BC2" s="304"/>
      <c r="BD2" s="305"/>
      <c r="BE2" s="303" t="s">
        <v>343</v>
      </c>
      <c r="BF2" s="304"/>
      <c r="BG2" s="304"/>
      <c r="BH2" s="304"/>
      <c r="BI2" s="305"/>
      <c r="BJ2" s="303" t="s">
        <v>344</v>
      </c>
      <c r="BK2" s="304"/>
      <c r="BL2" s="304"/>
      <c r="BM2" s="304"/>
      <c r="BN2" s="304"/>
      <c r="BO2" s="304"/>
      <c r="BP2" s="304"/>
      <c r="BQ2" s="305"/>
      <c r="BR2" s="303" t="s">
        <v>345</v>
      </c>
      <c r="BS2" s="304"/>
      <c r="BT2" s="304"/>
      <c r="BU2" s="304"/>
      <c r="BV2" s="305"/>
      <c r="BW2" s="303" t="s">
        <v>346</v>
      </c>
      <c r="BX2" s="304"/>
      <c r="BY2" s="304"/>
      <c r="BZ2" s="304"/>
      <c r="CA2" s="305"/>
      <c r="CB2" s="303" t="s">
        <v>347</v>
      </c>
      <c r="CC2" s="304"/>
      <c r="CD2" s="304"/>
      <c r="CE2" s="304"/>
      <c r="CF2" s="305"/>
      <c r="CG2" s="303" t="s">
        <v>348</v>
      </c>
      <c r="CH2" s="304"/>
      <c r="CI2" s="304"/>
      <c r="CJ2" s="304"/>
      <c r="CK2" s="304"/>
      <c r="CL2" s="304"/>
      <c r="CM2" s="304"/>
      <c r="CN2" s="305"/>
      <c r="CO2" s="323" t="s">
        <v>349</v>
      </c>
      <c r="CP2" s="324"/>
      <c r="CQ2" s="324"/>
      <c r="CR2" s="324"/>
      <c r="CS2" s="324"/>
      <c r="CT2" s="324"/>
      <c r="CU2" s="324"/>
      <c r="CV2" s="303" t="s">
        <v>350</v>
      </c>
      <c r="CW2" s="304"/>
      <c r="CX2" s="304"/>
      <c r="CY2" s="304"/>
      <c r="CZ2" s="304"/>
      <c r="DA2" s="304"/>
      <c r="DB2" s="305"/>
      <c r="DC2" s="303" t="s">
        <v>351</v>
      </c>
      <c r="DD2" s="304"/>
      <c r="DE2" s="304"/>
      <c r="DF2" s="304"/>
      <c r="DG2" s="304"/>
      <c r="DH2" s="305"/>
      <c r="DI2" s="303" t="s">
        <v>352</v>
      </c>
      <c r="DJ2" s="304"/>
      <c r="DK2" s="304"/>
      <c r="DL2" s="305"/>
      <c r="DM2" s="303" t="s">
        <v>353</v>
      </c>
      <c r="DN2" s="304"/>
      <c r="DO2" s="304"/>
      <c r="DP2" s="304"/>
      <c r="DQ2" s="304"/>
      <c r="DR2" s="304"/>
      <c r="DS2" s="305"/>
      <c r="DT2" s="144"/>
      <c r="DU2" s="145" t="s">
        <v>359</v>
      </c>
      <c r="DV2" s="145"/>
      <c r="DW2" s="145"/>
      <c r="DX2" s="145"/>
      <c r="DY2" s="145"/>
    </row>
    <row r="3" spans="1:129" ht="15" thickBot="1" x14ac:dyDescent="0.4">
      <c r="A3" s="146" t="s">
        <v>132</v>
      </c>
      <c r="B3" s="147"/>
      <c r="C3" s="148"/>
      <c r="D3" s="148"/>
      <c r="E3" s="148"/>
      <c r="F3" s="148"/>
      <c r="G3" s="148"/>
      <c r="H3" s="148"/>
      <c r="I3" s="148"/>
      <c r="J3" s="149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2"/>
      <c r="V3" s="153"/>
      <c r="W3" s="151"/>
      <c r="X3" s="151"/>
      <c r="Y3" s="151"/>
      <c r="Z3" s="151"/>
      <c r="AA3" s="151"/>
      <c r="AB3" s="151"/>
      <c r="AC3" s="151"/>
      <c r="AD3" s="154"/>
      <c r="AE3" s="155"/>
      <c r="AF3" s="151"/>
      <c r="AG3" s="151"/>
      <c r="AH3" s="151"/>
      <c r="AI3" s="156"/>
      <c r="AJ3" s="150"/>
      <c r="AK3" s="151"/>
      <c r="AL3" s="151"/>
      <c r="AM3" s="152"/>
      <c r="AN3" s="147"/>
      <c r="AO3" s="148"/>
      <c r="AP3" s="148"/>
      <c r="AQ3" s="148"/>
      <c r="AR3" s="151"/>
      <c r="AS3" s="151"/>
      <c r="AT3" s="152"/>
      <c r="AU3" s="150"/>
      <c r="AV3" s="151"/>
      <c r="AW3" s="151"/>
      <c r="AX3" s="151"/>
      <c r="AY3" s="151"/>
      <c r="AZ3" s="151"/>
      <c r="BA3" s="151"/>
      <c r="BB3" s="151"/>
      <c r="BC3" s="151"/>
      <c r="BD3" s="152"/>
      <c r="BE3" s="147"/>
      <c r="BF3" s="151"/>
      <c r="BG3" s="148"/>
      <c r="BH3" s="148"/>
      <c r="BI3" s="152"/>
      <c r="BJ3" s="157"/>
      <c r="BK3" s="158"/>
      <c r="BL3" s="151"/>
      <c r="BM3" s="151"/>
      <c r="BN3" s="151"/>
      <c r="BO3" s="151"/>
      <c r="BP3" s="151"/>
      <c r="BQ3" s="152"/>
      <c r="BR3" s="150"/>
      <c r="BS3" s="151"/>
      <c r="BT3" s="151"/>
      <c r="BU3" s="151"/>
      <c r="BV3" s="152"/>
      <c r="BW3" s="159"/>
      <c r="BX3" s="160"/>
      <c r="BY3" s="160"/>
      <c r="BZ3" s="160"/>
      <c r="CA3" s="160"/>
      <c r="CB3" s="150"/>
      <c r="CC3" s="151"/>
      <c r="CD3" s="148"/>
      <c r="CE3" s="151"/>
      <c r="CF3" s="152"/>
      <c r="CG3" s="150"/>
      <c r="CH3" s="151"/>
      <c r="CI3" s="151"/>
      <c r="CJ3" s="151"/>
      <c r="CK3" s="151"/>
      <c r="CL3" s="151"/>
      <c r="CM3" s="151"/>
      <c r="CN3" s="152"/>
      <c r="CO3" s="161"/>
      <c r="CP3" s="151"/>
      <c r="CQ3" s="151"/>
      <c r="CR3" s="151"/>
      <c r="CS3" s="151"/>
      <c r="CT3" s="151"/>
      <c r="CU3" s="156"/>
      <c r="CV3" s="147"/>
      <c r="CW3" s="160"/>
      <c r="CX3" s="160"/>
      <c r="CY3" s="160"/>
      <c r="CZ3" s="160"/>
      <c r="DA3" s="160"/>
      <c r="DB3" s="162"/>
      <c r="DC3" s="147"/>
      <c r="DD3" s="148"/>
      <c r="DE3" s="151"/>
      <c r="DF3" s="148"/>
      <c r="DG3" s="151"/>
      <c r="DH3" s="152"/>
      <c r="DI3" s="147"/>
      <c r="DJ3" s="148"/>
      <c r="DK3" s="148"/>
      <c r="DL3" s="149"/>
      <c r="DM3" s="157"/>
      <c r="DN3" s="151"/>
      <c r="DO3" s="158"/>
      <c r="DP3" s="151"/>
      <c r="DQ3" s="158"/>
      <c r="DR3" s="158"/>
      <c r="DS3" s="163"/>
      <c r="DT3" s="144"/>
      <c r="DU3" s="148"/>
      <c r="DV3" s="145" t="s">
        <v>311</v>
      </c>
      <c r="DW3" s="145"/>
      <c r="DX3" s="145"/>
      <c r="DY3" s="145"/>
    </row>
    <row r="4" spans="1:129" ht="15" thickBot="1" x14ac:dyDescent="0.4">
      <c r="A4" s="146" t="s">
        <v>155</v>
      </c>
      <c r="B4" s="150"/>
      <c r="C4" s="151"/>
      <c r="D4" s="151"/>
      <c r="E4" s="151"/>
      <c r="F4" s="151"/>
      <c r="G4" s="151"/>
      <c r="H4" s="151"/>
      <c r="I4" s="151"/>
      <c r="J4" s="152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2"/>
      <c r="V4" s="150"/>
      <c r="W4" s="151"/>
      <c r="X4" s="151"/>
      <c r="Y4" s="151"/>
      <c r="Z4" s="151"/>
      <c r="AA4" s="151"/>
      <c r="AB4" s="151"/>
      <c r="AC4" s="151"/>
      <c r="AD4" s="154"/>
      <c r="AE4" s="155"/>
      <c r="AF4" s="151"/>
      <c r="AG4" s="151"/>
      <c r="AH4" s="151"/>
      <c r="AI4" s="156"/>
      <c r="AJ4" s="150"/>
      <c r="AK4" s="151"/>
      <c r="AL4" s="151"/>
      <c r="AM4" s="152"/>
      <c r="AN4" s="150"/>
      <c r="AO4" s="151"/>
      <c r="AP4" s="151"/>
      <c r="AQ4" s="151"/>
      <c r="AR4" s="151"/>
      <c r="AS4" s="151"/>
      <c r="AT4" s="152"/>
      <c r="AU4" s="147"/>
      <c r="AV4" s="148"/>
      <c r="AW4" s="151"/>
      <c r="AX4" s="148"/>
      <c r="AY4" s="148"/>
      <c r="AZ4" s="148"/>
      <c r="BA4" s="148"/>
      <c r="BB4" s="151"/>
      <c r="BC4" s="148"/>
      <c r="BD4" s="152"/>
      <c r="BE4" s="150"/>
      <c r="BF4" s="151"/>
      <c r="BG4" s="151"/>
      <c r="BH4" s="151"/>
      <c r="BI4" s="152"/>
      <c r="BJ4" s="147"/>
      <c r="BK4" s="148"/>
      <c r="BL4" s="148"/>
      <c r="BM4" s="148"/>
      <c r="BN4" s="148"/>
      <c r="BO4" s="148"/>
      <c r="BP4" s="148"/>
      <c r="BQ4" s="152"/>
      <c r="BR4" s="150"/>
      <c r="BS4" s="151"/>
      <c r="BT4" s="151"/>
      <c r="BU4" s="151"/>
      <c r="BV4" s="152"/>
      <c r="BW4" s="150"/>
      <c r="BX4" s="151"/>
      <c r="BY4" s="151"/>
      <c r="BZ4" s="151"/>
      <c r="CA4" s="152"/>
      <c r="CB4" s="150"/>
      <c r="CC4" s="151"/>
      <c r="CD4" s="151"/>
      <c r="CE4" s="151"/>
      <c r="CF4" s="152"/>
      <c r="CG4" s="150"/>
      <c r="CH4" s="151"/>
      <c r="CI4" s="151"/>
      <c r="CJ4" s="151"/>
      <c r="CK4" s="151"/>
      <c r="CL4" s="151"/>
      <c r="CM4" s="151"/>
      <c r="CN4" s="152"/>
      <c r="CO4" s="161"/>
      <c r="CP4" s="151"/>
      <c r="CQ4" s="151"/>
      <c r="CR4" s="151"/>
      <c r="CS4" s="151"/>
      <c r="CT4" s="151"/>
      <c r="CU4" s="156"/>
      <c r="CV4" s="150"/>
      <c r="CW4" s="151"/>
      <c r="CX4" s="151"/>
      <c r="CY4" s="151"/>
      <c r="CZ4" s="151"/>
      <c r="DA4" s="151"/>
      <c r="DB4" s="152"/>
      <c r="DC4" s="150"/>
      <c r="DD4" s="151"/>
      <c r="DE4" s="151"/>
      <c r="DF4" s="151"/>
      <c r="DG4" s="151"/>
      <c r="DH4" s="152"/>
      <c r="DI4" s="150"/>
      <c r="DJ4" s="151"/>
      <c r="DK4" s="151"/>
      <c r="DL4" s="152"/>
      <c r="DM4" s="150"/>
      <c r="DN4" s="151"/>
      <c r="DO4" s="151"/>
      <c r="DP4" s="151"/>
      <c r="DQ4" s="151"/>
      <c r="DR4" s="151"/>
      <c r="DS4" s="152"/>
      <c r="DT4" s="144"/>
      <c r="DU4" s="158"/>
      <c r="DV4" s="145" t="s">
        <v>323</v>
      </c>
      <c r="DW4" s="145"/>
      <c r="DX4" s="145"/>
      <c r="DY4" s="145"/>
    </row>
    <row r="5" spans="1:129" ht="15" thickBot="1" x14ac:dyDescent="0.4">
      <c r="A5" s="146" t="s">
        <v>324</v>
      </c>
      <c r="B5" s="150"/>
      <c r="C5" s="151"/>
      <c r="D5" s="151"/>
      <c r="E5" s="151"/>
      <c r="F5" s="151"/>
      <c r="G5" s="151"/>
      <c r="H5" s="151"/>
      <c r="I5" s="151"/>
      <c r="J5" s="152"/>
      <c r="K5" s="150"/>
      <c r="L5" s="151"/>
      <c r="M5" s="151"/>
      <c r="N5" s="151"/>
      <c r="O5" s="151"/>
      <c r="P5" s="151"/>
      <c r="Q5" s="151"/>
      <c r="R5" s="151"/>
      <c r="S5" s="151"/>
      <c r="T5" s="151"/>
      <c r="U5" s="152"/>
      <c r="V5" s="157"/>
      <c r="W5" s="158"/>
      <c r="X5" s="158"/>
      <c r="Y5" s="158"/>
      <c r="Z5" s="158"/>
      <c r="AA5" s="158"/>
      <c r="AB5" s="158"/>
      <c r="AC5" s="151"/>
      <c r="AD5" s="154"/>
      <c r="AE5" s="155"/>
      <c r="AF5" s="151"/>
      <c r="AG5" s="151"/>
      <c r="AH5" s="151"/>
      <c r="AI5" s="156"/>
      <c r="AJ5" s="150"/>
      <c r="AK5" s="151"/>
      <c r="AL5" s="151"/>
      <c r="AM5" s="152"/>
      <c r="AN5" s="150"/>
      <c r="AO5" s="151"/>
      <c r="AP5" s="151"/>
      <c r="AQ5" s="151"/>
      <c r="AR5" s="151"/>
      <c r="AS5" s="151"/>
      <c r="AT5" s="152"/>
      <c r="AU5" s="150"/>
      <c r="AV5" s="151"/>
      <c r="AW5" s="151"/>
      <c r="AX5" s="151"/>
      <c r="AY5" s="151"/>
      <c r="AZ5" s="151"/>
      <c r="BA5" s="151"/>
      <c r="BB5" s="151"/>
      <c r="BC5" s="151"/>
      <c r="BD5" s="152"/>
      <c r="BE5" s="150"/>
      <c r="BF5" s="151"/>
      <c r="BG5" s="151"/>
      <c r="BH5" s="151"/>
      <c r="BI5" s="152"/>
      <c r="BJ5" s="150"/>
      <c r="BK5" s="151"/>
      <c r="BL5" s="151"/>
      <c r="BM5" s="151"/>
      <c r="BN5" s="151"/>
      <c r="BO5" s="151"/>
      <c r="BP5" s="151"/>
      <c r="BQ5" s="152"/>
      <c r="BR5" s="150"/>
      <c r="BS5" s="151"/>
      <c r="BT5" s="151"/>
      <c r="BU5" s="151"/>
      <c r="BV5" s="152"/>
      <c r="BW5" s="150"/>
      <c r="BX5" s="151"/>
      <c r="BY5" s="151"/>
      <c r="BZ5" s="151"/>
      <c r="CA5" s="152"/>
      <c r="CB5" s="150"/>
      <c r="CC5" s="151"/>
      <c r="CD5" s="151"/>
      <c r="CE5" s="151"/>
      <c r="CF5" s="152"/>
      <c r="CG5" s="150"/>
      <c r="CH5" s="151"/>
      <c r="CI5" s="151"/>
      <c r="CJ5" s="151"/>
      <c r="CK5" s="151"/>
      <c r="CL5" s="151"/>
      <c r="CM5" s="151"/>
      <c r="CN5" s="152"/>
      <c r="CO5" s="161"/>
      <c r="CP5" s="151"/>
      <c r="CQ5" s="151"/>
      <c r="CR5" s="151"/>
      <c r="CS5" s="151"/>
      <c r="CT5" s="151"/>
      <c r="CU5" s="156"/>
      <c r="CV5" s="150"/>
      <c r="CW5" s="151"/>
      <c r="CX5" s="151"/>
      <c r="CY5" s="151"/>
      <c r="CZ5" s="151"/>
      <c r="DA5" s="151"/>
      <c r="DB5" s="152"/>
      <c r="DC5" s="150"/>
      <c r="DD5" s="151"/>
      <c r="DE5" s="151"/>
      <c r="DF5" s="151"/>
      <c r="DG5" s="151"/>
      <c r="DH5" s="152"/>
      <c r="DI5" s="150"/>
      <c r="DJ5" s="151"/>
      <c r="DK5" s="151"/>
      <c r="DL5" s="152"/>
      <c r="DM5" s="150"/>
      <c r="DN5" s="151"/>
      <c r="DO5" s="151"/>
      <c r="DP5" s="151"/>
      <c r="DQ5" s="151"/>
      <c r="DR5" s="151"/>
      <c r="DS5" s="152"/>
      <c r="DT5" s="144"/>
      <c r="DU5" s="160"/>
      <c r="DV5" s="145" t="s">
        <v>354</v>
      </c>
      <c r="DW5" s="145"/>
      <c r="DX5" s="145"/>
      <c r="DY5" s="145"/>
    </row>
    <row r="6" spans="1:129" ht="15" thickBot="1" x14ac:dyDescent="0.4">
      <c r="A6" s="146" t="s">
        <v>325</v>
      </c>
      <c r="B6" s="150"/>
      <c r="C6" s="151"/>
      <c r="D6" s="151"/>
      <c r="E6" s="151"/>
      <c r="F6" s="151"/>
      <c r="G6" s="151"/>
      <c r="H6" s="151"/>
      <c r="I6" s="151"/>
      <c r="J6" s="152"/>
      <c r="K6" s="150"/>
      <c r="L6" s="151"/>
      <c r="M6" s="151"/>
      <c r="N6" s="151"/>
      <c r="O6" s="151"/>
      <c r="P6" s="151"/>
      <c r="Q6" s="151"/>
      <c r="R6" s="151"/>
      <c r="S6" s="151"/>
      <c r="T6" s="151"/>
      <c r="U6" s="152"/>
      <c r="V6" s="150"/>
      <c r="W6" s="158"/>
      <c r="X6" s="151"/>
      <c r="Y6" s="151"/>
      <c r="Z6" s="151"/>
      <c r="AA6" s="151"/>
      <c r="AB6" s="151"/>
      <c r="AC6" s="151"/>
      <c r="AD6" s="154"/>
      <c r="AE6" s="155"/>
      <c r="AF6" s="151"/>
      <c r="AG6" s="151"/>
      <c r="AH6" s="151"/>
      <c r="AI6" s="156"/>
      <c r="AJ6" s="150"/>
      <c r="AK6" s="151"/>
      <c r="AL6" s="151"/>
      <c r="AM6" s="152"/>
      <c r="AN6" s="150"/>
      <c r="AO6" s="151"/>
      <c r="AP6" s="151"/>
      <c r="AQ6" s="151"/>
      <c r="AR6" s="151"/>
      <c r="AS6" s="151"/>
      <c r="AT6" s="152"/>
      <c r="AU6" s="150"/>
      <c r="AV6" s="151"/>
      <c r="AW6" s="151"/>
      <c r="AX6" s="151"/>
      <c r="AY6" s="151"/>
      <c r="AZ6" s="151"/>
      <c r="BA6" s="151"/>
      <c r="BB6" s="151"/>
      <c r="BC6" s="151"/>
      <c r="BD6" s="152"/>
      <c r="BE6" s="150"/>
      <c r="BF6" s="151"/>
      <c r="BG6" s="151"/>
      <c r="BH6" s="151"/>
      <c r="BI6" s="152"/>
      <c r="BJ6" s="150"/>
      <c r="BK6" s="151"/>
      <c r="BL6" s="151"/>
      <c r="BM6" s="151"/>
      <c r="BN6" s="151"/>
      <c r="BO6" s="151"/>
      <c r="BP6" s="151"/>
      <c r="BQ6" s="152"/>
      <c r="BR6" s="150"/>
      <c r="BS6" s="151"/>
      <c r="BT6" s="151"/>
      <c r="BU6" s="151"/>
      <c r="BV6" s="152"/>
      <c r="BW6" s="150"/>
      <c r="BX6" s="151"/>
      <c r="BY6" s="151"/>
      <c r="BZ6" s="151"/>
      <c r="CA6" s="152"/>
      <c r="CB6" s="150"/>
      <c r="CC6" s="151"/>
      <c r="CD6" s="151"/>
      <c r="CE6" s="151"/>
      <c r="CF6" s="152"/>
      <c r="CG6" s="150"/>
      <c r="CH6" s="151"/>
      <c r="CI6" s="151"/>
      <c r="CJ6" s="151"/>
      <c r="CK6" s="151"/>
      <c r="CL6" s="151"/>
      <c r="CM6" s="151"/>
      <c r="CN6" s="152"/>
      <c r="CO6" s="161"/>
      <c r="CP6" s="151"/>
      <c r="CQ6" s="151"/>
      <c r="CR6" s="151"/>
      <c r="CS6" s="151"/>
      <c r="CT6" s="151"/>
      <c r="CU6" s="156"/>
      <c r="CV6" s="150"/>
      <c r="CW6" s="151"/>
      <c r="CX6" s="151"/>
      <c r="CY6" s="151"/>
      <c r="CZ6" s="151"/>
      <c r="DA6" s="151"/>
      <c r="DB6" s="152"/>
      <c r="DC6" s="150"/>
      <c r="DD6" s="151"/>
      <c r="DE6" s="151"/>
      <c r="DF6" s="151"/>
      <c r="DG6" s="151"/>
      <c r="DH6" s="152"/>
      <c r="DI6" s="150"/>
      <c r="DJ6" s="151"/>
      <c r="DK6" s="151"/>
      <c r="DL6" s="152"/>
      <c r="DM6" s="150"/>
      <c r="DN6" s="151"/>
      <c r="DO6" s="151"/>
      <c r="DP6" s="151"/>
      <c r="DQ6" s="151"/>
      <c r="DR6" s="151"/>
      <c r="DS6" s="152"/>
      <c r="DT6" s="144"/>
      <c r="DU6" s="165"/>
      <c r="DV6" s="145" t="s">
        <v>327</v>
      </c>
      <c r="DW6" s="145"/>
      <c r="DX6" s="145"/>
      <c r="DY6" s="145"/>
    </row>
    <row r="7" spans="1:129" ht="15" thickBot="1" x14ac:dyDescent="0.4">
      <c r="A7" s="146" t="s">
        <v>108</v>
      </c>
      <c r="B7" s="150"/>
      <c r="C7" s="151"/>
      <c r="D7" s="151"/>
      <c r="E7" s="151"/>
      <c r="F7" s="151"/>
      <c r="G7" s="151"/>
      <c r="H7" s="151"/>
      <c r="I7" s="151"/>
      <c r="J7" s="152"/>
      <c r="K7" s="150"/>
      <c r="L7" s="151"/>
      <c r="M7" s="151"/>
      <c r="N7" s="151"/>
      <c r="O7" s="151"/>
      <c r="P7" s="151"/>
      <c r="Q7" s="151"/>
      <c r="R7" s="151"/>
      <c r="S7" s="151"/>
      <c r="T7" s="151"/>
      <c r="U7" s="152"/>
      <c r="V7" s="150"/>
      <c r="W7" s="151"/>
      <c r="X7" s="151"/>
      <c r="Y7" s="151"/>
      <c r="Z7" s="151"/>
      <c r="AA7" s="151"/>
      <c r="AB7" s="151"/>
      <c r="AC7" s="151"/>
      <c r="AD7" s="154"/>
      <c r="AE7" s="155"/>
      <c r="AF7" s="151"/>
      <c r="AG7" s="151"/>
      <c r="AH7" s="148"/>
      <c r="AI7" s="164"/>
      <c r="AJ7" s="150"/>
      <c r="AK7" s="151"/>
      <c r="AL7" s="151"/>
      <c r="AM7" s="152"/>
      <c r="AN7" s="150"/>
      <c r="AO7" s="151"/>
      <c r="AP7" s="151"/>
      <c r="AQ7" s="151"/>
      <c r="AR7" s="151"/>
      <c r="AS7" s="151"/>
      <c r="AT7" s="152"/>
      <c r="AU7" s="150"/>
      <c r="AV7" s="151"/>
      <c r="AW7" s="151"/>
      <c r="AX7" s="151"/>
      <c r="AY7" s="151"/>
      <c r="AZ7" s="151"/>
      <c r="BA7" s="151"/>
      <c r="BB7" s="151"/>
      <c r="BC7" s="151"/>
      <c r="BD7" s="152"/>
      <c r="BE7" s="150"/>
      <c r="BF7" s="151"/>
      <c r="BG7" s="151"/>
      <c r="BH7" s="151"/>
      <c r="BI7" s="152"/>
      <c r="BJ7" s="150"/>
      <c r="BK7" s="151"/>
      <c r="BL7" s="151"/>
      <c r="BM7" s="151"/>
      <c r="BN7" s="151"/>
      <c r="BO7" s="151"/>
      <c r="BP7" s="151"/>
      <c r="BQ7" s="152"/>
      <c r="BR7" s="150"/>
      <c r="BS7" s="151"/>
      <c r="BT7" s="151"/>
      <c r="BU7" s="151"/>
      <c r="BV7" s="152"/>
      <c r="BW7" s="150"/>
      <c r="BX7" s="151"/>
      <c r="BY7" s="151"/>
      <c r="BZ7" s="151"/>
      <c r="CA7" s="152"/>
      <c r="CB7" s="150"/>
      <c r="CC7" s="151"/>
      <c r="CD7" s="151"/>
      <c r="CE7" s="151"/>
      <c r="CF7" s="152"/>
      <c r="CG7" s="150"/>
      <c r="CH7" s="151"/>
      <c r="CI7" s="151"/>
      <c r="CJ7" s="151"/>
      <c r="CK7" s="151"/>
      <c r="CL7" s="151"/>
      <c r="CM7" s="151"/>
      <c r="CN7" s="152"/>
      <c r="CO7" s="161"/>
      <c r="CP7" s="151"/>
      <c r="CQ7" s="151"/>
      <c r="CR7" s="151"/>
      <c r="CS7" s="151"/>
      <c r="CT7" s="151"/>
      <c r="CU7" s="156"/>
      <c r="CV7" s="150"/>
      <c r="CW7" s="151"/>
      <c r="CX7" s="151"/>
      <c r="CY7" s="151"/>
      <c r="CZ7" s="151"/>
      <c r="DA7" s="151"/>
      <c r="DB7" s="152"/>
      <c r="DC7" s="150"/>
      <c r="DD7" s="151"/>
      <c r="DE7" s="151"/>
      <c r="DF7" s="151"/>
      <c r="DG7" s="151"/>
      <c r="DH7" s="152"/>
      <c r="DI7" s="150"/>
      <c r="DJ7" s="151"/>
      <c r="DK7" s="151"/>
      <c r="DL7" s="152"/>
      <c r="DM7" s="150"/>
      <c r="DN7" s="151"/>
      <c r="DO7" s="151"/>
      <c r="DP7" s="151"/>
      <c r="DQ7" s="151"/>
      <c r="DR7" s="151"/>
      <c r="DS7" s="152"/>
      <c r="DT7" s="144"/>
      <c r="DU7" s="151"/>
      <c r="DV7" s="145" t="s">
        <v>305</v>
      </c>
      <c r="DW7" s="145"/>
      <c r="DX7" s="145"/>
      <c r="DY7" s="145"/>
    </row>
    <row r="8" spans="1:129" ht="15" thickBot="1" x14ac:dyDescent="0.4">
      <c r="A8" s="146" t="s">
        <v>320</v>
      </c>
      <c r="B8" s="150"/>
      <c r="C8" s="151"/>
      <c r="D8" s="151"/>
      <c r="E8" s="151"/>
      <c r="F8" s="151"/>
      <c r="G8" s="151"/>
      <c r="H8" s="151"/>
      <c r="I8" s="151"/>
      <c r="J8" s="152"/>
      <c r="K8" s="150"/>
      <c r="L8" s="151"/>
      <c r="M8" s="151"/>
      <c r="N8" s="151"/>
      <c r="O8" s="151"/>
      <c r="P8" s="151"/>
      <c r="Q8" s="151"/>
      <c r="R8" s="151"/>
      <c r="S8" s="151"/>
      <c r="T8" s="151"/>
      <c r="U8" s="152"/>
      <c r="V8" s="147"/>
      <c r="W8" s="148"/>
      <c r="X8" s="148"/>
      <c r="Y8" s="148"/>
      <c r="Z8" s="148"/>
      <c r="AA8" s="148"/>
      <c r="AB8" s="148"/>
      <c r="AC8" s="151"/>
      <c r="AD8" s="154"/>
      <c r="AE8" s="155"/>
      <c r="AF8" s="151"/>
      <c r="AG8" s="151"/>
      <c r="AH8" s="151"/>
      <c r="AI8" s="156"/>
      <c r="AJ8" s="150"/>
      <c r="AK8" s="151"/>
      <c r="AL8" s="151"/>
      <c r="AM8" s="152"/>
      <c r="AN8" s="150"/>
      <c r="AO8" s="151"/>
      <c r="AP8" s="151"/>
      <c r="AQ8" s="151"/>
      <c r="AR8" s="151"/>
      <c r="AS8" s="151"/>
      <c r="AT8" s="152"/>
      <c r="AU8" s="150"/>
      <c r="AV8" s="151"/>
      <c r="AW8" s="151"/>
      <c r="AX8" s="151"/>
      <c r="AY8" s="151"/>
      <c r="AZ8" s="151"/>
      <c r="BA8" s="151"/>
      <c r="BB8" s="151"/>
      <c r="BC8" s="151"/>
      <c r="BD8" s="152"/>
      <c r="BE8" s="150"/>
      <c r="BF8" s="151"/>
      <c r="BG8" s="151"/>
      <c r="BH8" s="151"/>
      <c r="BI8" s="152"/>
      <c r="BJ8" s="150"/>
      <c r="BK8" s="151"/>
      <c r="BL8" s="151"/>
      <c r="BM8" s="151"/>
      <c r="BN8" s="151"/>
      <c r="BO8" s="151"/>
      <c r="BP8" s="151"/>
      <c r="BQ8" s="152"/>
      <c r="BR8" s="150"/>
      <c r="BS8" s="151"/>
      <c r="BT8" s="151"/>
      <c r="BU8" s="151"/>
      <c r="BV8" s="152"/>
      <c r="BW8" s="150"/>
      <c r="BX8" s="151"/>
      <c r="BY8" s="151"/>
      <c r="BZ8" s="151"/>
      <c r="CA8" s="152"/>
      <c r="CB8" s="150"/>
      <c r="CC8" s="151"/>
      <c r="CD8" s="151"/>
      <c r="CE8" s="151"/>
      <c r="CF8" s="152"/>
      <c r="CG8" s="150"/>
      <c r="CH8" s="151"/>
      <c r="CI8" s="151"/>
      <c r="CJ8" s="151"/>
      <c r="CK8" s="151"/>
      <c r="CL8" s="151"/>
      <c r="CM8" s="151"/>
      <c r="CN8" s="152"/>
      <c r="CO8" s="161"/>
      <c r="CP8" s="151"/>
      <c r="CQ8" s="151"/>
      <c r="CR8" s="151"/>
      <c r="CS8" s="151"/>
      <c r="CT8" s="151"/>
      <c r="CU8" s="156"/>
      <c r="CV8" s="150"/>
      <c r="CW8" s="151"/>
      <c r="CX8" s="151"/>
      <c r="CY8" s="151"/>
      <c r="CZ8" s="151"/>
      <c r="DA8" s="151"/>
      <c r="DB8" s="152"/>
      <c r="DC8" s="150"/>
      <c r="DD8" s="151"/>
      <c r="DE8" s="151"/>
      <c r="DF8" s="151"/>
      <c r="DG8" s="151"/>
      <c r="DH8" s="152"/>
      <c r="DI8" s="150"/>
      <c r="DJ8" s="151"/>
      <c r="DK8" s="151"/>
      <c r="DL8" s="152"/>
      <c r="DM8" s="150"/>
      <c r="DN8" s="151"/>
      <c r="DO8" s="151"/>
      <c r="DP8" s="151"/>
      <c r="DQ8" s="151"/>
      <c r="DR8" s="151"/>
      <c r="DS8" s="152"/>
      <c r="DT8" s="144"/>
      <c r="DU8" s="145"/>
      <c r="DV8" s="145"/>
      <c r="DW8" s="145"/>
      <c r="DX8" s="145"/>
      <c r="DY8" s="145"/>
    </row>
    <row r="9" spans="1:129" ht="15" thickBot="1" x14ac:dyDescent="0.4">
      <c r="A9" s="146" t="s">
        <v>185</v>
      </c>
      <c r="B9" s="150"/>
      <c r="C9" s="151"/>
      <c r="D9" s="151"/>
      <c r="E9" s="151"/>
      <c r="F9" s="151"/>
      <c r="G9" s="151"/>
      <c r="H9" s="151"/>
      <c r="I9" s="151"/>
      <c r="J9" s="152"/>
      <c r="K9" s="150"/>
      <c r="L9" s="151"/>
      <c r="M9" s="151"/>
      <c r="N9" s="151"/>
      <c r="O9" s="151"/>
      <c r="P9" s="151"/>
      <c r="Q9" s="151"/>
      <c r="R9" s="151"/>
      <c r="S9" s="151"/>
      <c r="T9" s="151"/>
      <c r="U9" s="152"/>
      <c r="V9" s="147"/>
      <c r="W9" s="148"/>
      <c r="X9" s="148"/>
      <c r="Y9" s="148"/>
      <c r="Z9" s="148"/>
      <c r="AA9" s="148"/>
      <c r="AB9" s="148"/>
      <c r="AC9" s="151"/>
      <c r="AD9" s="154"/>
      <c r="AE9" s="155"/>
      <c r="AF9" s="151"/>
      <c r="AG9" s="151"/>
      <c r="AH9" s="151"/>
      <c r="AI9" s="156"/>
      <c r="AJ9" s="150"/>
      <c r="AK9" s="151"/>
      <c r="AL9" s="151"/>
      <c r="AM9" s="152"/>
      <c r="AN9" s="150"/>
      <c r="AO9" s="151"/>
      <c r="AP9" s="151"/>
      <c r="AQ9" s="151"/>
      <c r="AR9" s="151"/>
      <c r="AS9" s="151"/>
      <c r="AT9" s="152"/>
      <c r="AU9" s="150"/>
      <c r="AV9" s="151"/>
      <c r="AW9" s="151"/>
      <c r="AX9" s="151"/>
      <c r="AY9" s="151"/>
      <c r="AZ9" s="151"/>
      <c r="BA9" s="151"/>
      <c r="BB9" s="151"/>
      <c r="BC9" s="151"/>
      <c r="BD9" s="152"/>
      <c r="BE9" s="150"/>
      <c r="BF9" s="151"/>
      <c r="BG9" s="151"/>
      <c r="BH9" s="151"/>
      <c r="BI9" s="152"/>
      <c r="BJ9" s="147"/>
      <c r="BK9" s="151"/>
      <c r="BL9" s="151"/>
      <c r="BM9" s="151"/>
      <c r="BN9" s="151"/>
      <c r="BO9" s="151"/>
      <c r="BP9" s="151"/>
      <c r="BQ9" s="152"/>
      <c r="BR9" s="150"/>
      <c r="BS9" s="151"/>
      <c r="BT9" s="151"/>
      <c r="BU9" s="151"/>
      <c r="BV9" s="152"/>
      <c r="BW9" s="166"/>
      <c r="BX9" s="165"/>
      <c r="BY9" s="165"/>
      <c r="BZ9" s="165"/>
      <c r="CA9" s="152"/>
      <c r="CB9" s="150"/>
      <c r="CC9" s="151"/>
      <c r="CD9" s="151"/>
      <c r="CE9" s="151"/>
      <c r="CF9" s="152"/>
      <c r="CG9" s="150"/>
      <c r="CH9" s="151"/>
      <c r="CI9" s="151"/>
      <c r="CJ9" s="151"/>
      <c r="CK9" s="151"/>
      <c r="CL9" s="151"/>
      <c r="CM9" s="151"/>
      <c r="CN9" s="152"/>
      <c r="CO9" s="161"/>
      <c r="CP9" s="151"/>
      <c r="CQ9" s="151"/>
      <c r="CR9" s="151"/>
      <c r="CS9" s="151"/>
      <c r="CT9" s="151"/>
      <c r="CU9" s="156"/>
      <c r="CV9" s="150"/>
      <c r="CW9" s="151"/>
      <c r="CX9" s="151"/>
      <c r="CY9" s="151"/>
      <c r="CZ9" s="151"/>
      <c r="DA9" s="151"/>
      <c r="DB9" s="152"/>
      <c r="DC9" s="150"/>
      <c r="DD9" s="151"/>
      <c r="DE9" s="151"/>
      <c r="DF9" s="151"/>
      <c r="DG9" s="151"/>
      <c r="DH9" s="152"/>
      <c r="DI9" s="150"/>
      <c r="DJ9" s="151"/>
      <c r="DK9" s="151"/>
      <c r="DL9" s="152"/>
      <c r="DM9" s="150"/>
      <c r="DN9" s="151"/>
      <c r="DO9" s="151"/>
      <c r="DP9" s="151"/>
      <c r="DQ9" s="151"/>
      <c r="DR9" s="151"/>
      <c r="DS9" s="152"/>
      <c r="DT9" s="144"/>
      <c r="DU9" s="145" t="s">
        <v>312</v>
      </c>
      <c r="DV9" s="145"/>
      <c r="DW9" s="145"/>
      <c r="DX9" s="145"/>
      <c r="DY9" s="145"/>
    </row>
    <row r="10" spans="1:129" ht="15" thickBot="1" x14ac:dyDescent="0.4">
      <c r="A10" s="146" t="s">
        <v>266</v>
      </c>
      <c r="B10" s="150"/>
      <c r="C10" s="151"/>
      <c r="D10" s="151"/>
      <c r="E10" s="151"/>
      <c r="F10" s="151"/>
      <c r="G10" s="151"/>
      <c r="H10" s="151"/>
      <c r="I10" s="151"/>
      <c r="J10" s="152"/>
      <c r="K10" s="150"/>
      <c r="L10" s="151"/>
      <c r="M10" s="151"/>
      <c r="N10" s="151"/>
      <c r="O10" s="151"/>
      <c r="P10" s="151"/>
      <c r="Q10" s="151"/>
      <c r="R10" s="151"/>
      <c r="S10" s="151"/>
      <c r="T10" s="151"/>
      <c r="U10" s="152"/>
      <c r="V10" s="150"/>
      <c r="W10" s="151"/>
      <c r="X10" s="151"/>
      <c r="Y10" s="151"/>
      <c r="Z10" s="151"/>
      <c r="AA10" s="151"/>
      <c r="AB10" s="151"/>
      <c r="AC10" s="151"/>
      <c r="AD10" s="154"/>
      <c r="AE10" s="155"/>
      <c r="AF10" s="151"/>
      <c r="AG10" s="151"/>
      <c r="AH10" s="151"/>
      <c r="AI10" s="156"/>
      <c r="AJ10" s="150"/>
      <c r="AK10" s="151"/>
      <c r="AL10" s="151"/>
      <c r="AM10" s="152"/>
      <c r="AN10" s="150"/>
      <c r="AO10" s="151"/>
      <c r="AP10" s="151"/>
      <c r="AQ10" s="151"/>
      <c r="AR10" s="151"/>
      <c r="AS10" s="151"/>
      <c r="AT10" s="152"/>
      <c r="AU10" s="150"/>
      <c r="AV10" s="151"/>
      <c r="AW10" s="151"/>
      <c r="AX10" s="151"/>
      <c r="AY10" s="151"/>
      <c r="AZ10" s="151"/>
      <c r="BA10" s="151"/>
      <c r="BB10" s="151"/>
      <c r="BC10" s="151"/>
      <c r="BD10" s="152"/>
      <c r="BE10" s="150"/>
      <c r="BF10" s="151"/>
      <c r="BG10" s="151"/>
      <c r="BH10" s="151"/>
      <c r="BI10" s="152"/>
      <c r="BJ10" s="150"/>
      <c r="BK10" s="151"/>
      <c r="BL10" s="151"/>
      <c r="BM10" s="151"/>
      <c r="BN10" s="151"/>
      <c r="BO10" s="151"/>
      <c r="BP10" s="151"/>
      <c r="BQ10" s="152"/>
      <c r="BR10" s="150"/>
      <c r="BS10" s="151"/>
      <c r="BT10" s="151"/>
      <c r="BU10" s="151"/>
      <c r="BV10" s="152"/>
      <c r="BW10" s="150"/>
      <c r="BX10" s="151"/>
      <c r="BY10" s="151"/>
      <c r="BZ10" s="151"/>
      <c r="CA10" s="152"/>
      <c r="CB10" s="150"/>
      <c r="CC10" s="151"/>
      <c r="CD10" s="151"/>
      <c r="CE10" s="151"/>
      <c r="CF10" s="152"/>
      <c r="CG10" s="150"/>
      <c r="CH10" s="151"/>
      <c r="CI10" s="151"/>
      <c r="CJ10" s="151"/>
      <c r="CK10" s="151"/>
      <c r="CL10" s="151"/>
      <c r="CM10" s="151"/>
      <c r="CN10" s="152"/>
      <c r="CO10" s="161"/>
      <c r="CP10" s="151"/>
      <c r="CQ10" s="151"/>
      <c r="CR10" s="151"/>
      <c r="CS10" s="151"/>
      <c r="CT10" s="151"/>
      <c r="CU10" s="156"/>
      <c r="CV10" s="150"/>
      <c r="CW10" s="151"/>
      <c r="CX10" s="148"/>
      <c r="CY10" s="151"/>
      <c r="CZ10" s="151"/>
      <c r="DA10" s="148"/>
      <c r="DB10" s="152"/>
      <c r="DC10" s="150"/>
      <c r="DD10" s="151"/>
      <c r="DE10" s="151"/>
      <c r="DF10" s="151"/>
      <c r="DG10" s="151"/>
      <c r="DH10" s="152"/>
      <c r="DI10" s="150"/>
      <c r="DJ10" s="151"/>
      <c r="DK10" s="151"/>
      <c r="DL10" s="152"/>
      <c r="DM10" s="150"/>
      <c r="DN10" s="151"/>
      <c r="DO10" s="151"/>
      <c r="DP10" s="151"/>
      <c r="DQ10" s="151"/>
      <c r="DR10" s="151"/>
      <c r="DS10" s="152"/>
      <c r="DT10" s="144"/>
      <c r="DU10" s="167"/>
      <c r="DV10" s="145" t="s">
        <v>313</v>
      </c>
      <c r="DW10" s="145"/>
      <c r="DX10" s="145"/>
      <c r="DY10" s="145"/>
    </row>
    <row r="11" spans="1:129" ht="15" thickBot="1" x14ac:dyDescent="0.4">
      <c r="A11" s="146" t="s">
        <v>167</v>
      </c>
      <c r="B11" s="150"/>
      <c r="C11" s="151"/>
      <c r="D11" s="151"/>
      <c r="E11" s="151"/>
      <c r="F11" s="151"/>
      <c r="G11" s="151"/>
      <c r="H11" s="151"/>
      <c r="I11" s="151"/>
      <c r="J11" s="152"/>
      <c r="K11" s="150"/>
      <c r="L11" s="151"/>
      <c r="M11" s="151"/>
      <c r="N11" s="151"/>
      <c r="O11" s="151"/>
      <c r="P11" s="151"/>
      <c r="Q11" s="151"/>
      <c r="R11" s="151"/>
      <c r="S11" s="151"/>
      <c r="T11" s="151"/>
      <c r="U11" s="152"/>
      <c r="V11" s="150"/>
      <c r="W11" s="151"/>
      <c r="X11" s="151"/>
      <c r="Y11" s="151"/>
      <c r="Z11" s="151"/>
      <c r="AA11" s="151"/>
      <c r="AB11" s="151"/>
      <c r="AC11" s="151"/>
      <c r="AD11" s="154"/>
      <c r="AE11" s="155"/>
      <c r="AF11" s="151"/>
      <c r="AG11" s="151"/>
      <c r="AH11" s="151"/>
      <c r="AI11" s="156"/>
      <c r="AJ11" s="150"/>
      <c r="AK11" s="151"/>
      <c r="AL11" s="151"/>
      <c r="AM11" s="152"/>
      <c r="AN11" s="150"/>
      <c r="AO11" s="151"/>
      <c r="AP11" s="151"/>
      <c r="AQ11" s="151"/>
      <c r="AR11" s="151"/>
      <c r="AS11" s="151"/>
      <c r="AT11" s="152"/>
      <c r="AU11" s="150"/>
      <c r="AV11" s="151"/>
      <c r="AW11" s="151"/>
      <c r="AX11" s="151"/>
      <c r="AY11" s="151"/>
      <c r="AZ11" s="151"/>
      <c r="BA11" s="151"/>
      <c r="BB11" s="151"/>
      <c r="BC11" s="151"/>
      <c r="BD11" s="152"/>
      <c r="BE11" s="147"/>
      <c r="BF11" s="148"/>
      <c r="BG11" s="148"/>
      <c r="BH11" s="148"/>
      <c r="BI11" s="152"/>
      <c r="BJ11" s="150"/>
      <c r="BK11" s="151"/>
      <c r="BL11" s="151"/>
      <c r="BM11" s="151"/>
      <c r="BN11" s="151"/>
      <c r="BO11" s="151"/>
      <c r="BP11" s="151"/>
      <c r="BQ11" s="152"/>
      <c r="BR11" s="150"/>
      <c r="BS11" s="151"/>
      <c r="BT11" s="151"/>
      <c r="BU11" s="151"/>
      <c r="BV11" s="152"/>
      <c r="BW11" s="150"/>
      <c r="BX11" s="151"/>
      <c r="BY11" s="151"/>
      <c r="BZ11" s="151"/>
      <c r="CA11" s="152"/>
      <c r="CB11" s="150"/>
      <c r="CC11" s="151"/>
      <c r="CD11" s="151"/>
      <c r="CE11" s="151"/>
      <c r="CF11" s="152"/>
      <c r="CG11" s="150"/>
      <c r="CH11" s="151"/>
      <c r="CI11" s="151"/>
      <c r="CJ11" s="151"/>
      <c r="CK11" s="151"/>
      <c r="CL11" s="151"/>
      <c r="CM11" s="151"/>
      <c r="CN11" s="152"/>
      <c r="CO11" s="161"/>
      <c r="CP11" s="151"/>
      <c r="CQ11" s="151"/>
      <c r="CR11" s="151"/>
      <c r="CS11" s="151"/>
      <c r="CT11" s="151"/>
      <c r="CU11" s="156"/>
      <c r="CV11" s="150"/>
      <c r="CW11" s="151"/>
      <c r="CX11" s="151"/>
      <c r="CY11" s="151"/>
      <c r="CZ11" s="151"/>
      <c r="DA11" s="151"/>
      <c r="DB11" s="152"/>
      <c r="DC11" s="150"/>
      <c r="DD11" s="151"/>
      <c r="DE11" s="151"/>
      <c r="DF11" s="151"/>
      <c r="DG11" s="151"/>
      <c r="DH11" s="152"/>
      <c r="DI11" s="150"/>
      <c r="DJ11" s="151"/>
      <c r="DK11" s="151"/>
      <c r="DL11" s="152"/>
      <c r="DM11" s="150"/>
      <c r="DN11" s="151"/>
      <c r="DO11" s="151"/>
      <c r="DP11" s="151"/>
      <c r="DQ11" s="151"/>
      <c r="DR11" s="151"/>
      <c r="DS11" s="152"/>
      <c r="DT11" s="144"/>
      <c r="DU11" s="168"/>
      <c r="DV11" s="145" t="s">
        <v>358</v>
      </c>
      <c r="DW11" s="145"/>
      <c r="DX11" s="145"/>
      <c r="DY11" s="145"/>
    </row>
    <row r="12" spans="1:129" ht="15" thickBot="1" x14ac:dyDescent="0.4">
      <c r="A12" s="146" t="s">
        <v>262</v>
      </c>
      <c r="B12" s="150"/>
      <c r="C12" s="151"/>
      <c r="D12" s="151"/>
      <c r="E12" s="151"/>
      <c r="F12" s="151"/>
      <c r="G12" s="151"/>
      <c r="H12" s="151"/>
      <c r="I12" s="151"/>
      <c r="J12" s="152"/>
      <c r="K12" s="150"/>
      <c r="L12" s="151"/>
      <c r="M12" s="151"/>
      <c r="N12" s="151"/>
      <c r="O12" s="151"/>
      <c r="P12" s="151"/>
      <c r="Q12" s="151"/>
      <c r="R12" s="151"/>
      <c r="S12" s="151"/>
      <c r="T12" s="151"/>
      <c r="U12" s="152"/>
      <c r="V12" s="150"/>
      <c r="W12" s="151"/>
      <c r="X12" s="151"/>
      <c r="Y12" s="151"/>
      <c r="Z12" s="151"/>
      <c r="AA12" s="151"/>
      <c r="AB12" s="151"/>
      <c r="AC12" s="151"/>
      <c r="AD12" s="154"/>
      <c r="AE12" s="155"/>
      <c r="AF12" s="151"/>
      <c r="AG12" s="151"/>
      <c r="AH12" s="151"/>
      <c r="AI12" s="156"/>
      <c r="AJ12" s="150"/>
      <c r="AK12" s="151"/>
      <c r="AL12" s="151"/>
      <c r="AM12" s="152"/>
      <c r="AN12" s="150"/>
      <c r="AO12" s="151"/>
      <c r="AP12" s="151"/>
      <c r="AQ12" s="151"/>
      <c r="AR12" s="151"/>
      <c r="AS12" s="151"/>
      <c r="AT12" s="152"/>
      <c r="AU12" s="150"/>
      <c r="AV12" s="151"/>
      <c r="AW12" s="151"/>
      <c r="AX12" s="151"/>
      <c r="AY12" s="151"/>
      <c r="AZ12" s="151"/>
      <c r="BA12" s="151"/>
      <c r="BB12" s="151"/>
      <c r="BC12" s="151"/>
      <c r="BD12" s="152"/>
      <c r="BE12" s="150"/>
      <c r="BF12" s="151"/>
      <c r="BG12" s="151"/>
      <c r="BH12" s="151"/>
      <c r="BI12" s="152"/>
      <c r="BJ12" s="150"/>
      <c r="BK12" s="151"/>
      <c r="BL12" s="151"/>
      <c r="BM12" s="151"/>
      <c r="BN12" s="151"/>
      <c r="BO12" s="151"/>
      <c r="BP12" s="151"/>
      <c r="BQ12" s="152"/>
      <c r="BR12" s="150"/>
      <c r="BS12" s="151"/>
      <c r="BT12" s="151"/>
      <c r="BU12" s="151"/>
      <c r="BV12" s="152"/>
      <c r="BW12" s="150"/>
      <c r="BX12" s="151"/>
      <c r="BY12" s="151"/>
      <c r="BZ12" s="151"/>
      <c r="CA12" s="152"/>
      <c r="CB12" s="150"/>
      <c r="CC12" s="151"/>
      <c r="CD12" s="151"/>
      <c r="CE12" s="151"/>
      <c r="CF12" s="152"/>
      <c r="CG12" s="150"/>
      <c r="CH12" s="151"/>
      <c r="CI12" s="151"/>
      <c r="CJ12" s="151"/>
      <c r="CK12" s="151"/>
      <c r="CL12" s="151"/>
      <c r="CM12" s="151"/>
      <c r="CN12" s="152"/>
      <c r="CO12" s="161"/>
      <c r="CP12" s="151"/>
      <c r="CQ12" s="151"/>
      <c r="CR12" s="151"/>
      <c r="CS12" s="151"/>
      <c r="CT12" s="151"/>
      <c r="CU12" s="156"/>
      <c r="CV12" s="150"/>
      <c r="CW12" s="151"/>
      <c r="CX12" s="148"/>
      <c r="CY12" s="151"/>
      <c r="CZ12" s="151"/>
      <c r="DA12" s="151"/>
      <c r="DB12" s="152"/>
      <c r="DC12" s="150"/>
      <c r="DD12" s="151"/>
      <c r="DE12" s="151"/>
      <c r="DF12" s="151"/>
      <c r="DG12" s="151"/>
      <c r="DH12" s="152"/>
      <c r="DI12" s="150"/>
      <c r="DJ12" s="151"/>
      <c r="DK12" s="151"/>
      <c r="DL12" s="152"/>
      <c r="DM12" s="150"/>
      <c r="DN12" s="151"/>
      <c r="DO12" s="151"/>
      <c r="DP12" s="151"/>
      <c r="DQ12" s="151"/>
      <c r="DR12" s="151"/>
      <c r="DS12" s="152"/>
      <c r="DT12" s="144"/>
      <c r="DU12" s="170"/>
      <c r="DV12" s="145" t="s">
        <v>3</v>
      </c>
      <c r="DW12" s="145"/>
      <c r="DX12" s="145"/>
      <c r="DY12" s="145"/>
    </row>
    <row r="13" spans="1:129" ht="15" thickBot="1" x14ac:dyDescent="0.4">
      <c r="A13" s="146" t="s">
        <v>97</v>
      </c>
      <c r="B13" s="147"/>
      <c r="C13" s="148"/>
      <c r="D13" s="148"/>
      <c r="E13" s="148"/>
      <c r="F13" s="148"/>
      <c r="G13" s="148"/>
      <c r="H13" s="148"/>
      <c r="I13" s="148"/>
      <c r="J13" s="149"/>
      <c r="K13" s="147"/>
      <c r="L13" s="148"/>
      <c r="M13" s="148"/>
      <c r="N13" s="148"/>
      <c r="O13" s="148"/>
      <c r="P13" s="148"/>
      <c r="Q13" s="148"/>
      <c r="R13" s="151"/>
      <c r="S13" s="151"/>
      <c r="T13" s="151"/>
      <c r="U13" s="152"/>
      <c r="V13" s="150"/>
      <c r="W13" s="151"/>
      <c r="X13" s="151"/>
      <c r="Y13" s="151"/>
      <c r="Z13" s="151"/>
      <c r="AA13" s="151"/>
      <c r="AB13" s="148"/>
      <c r="AC13" s="151"/>
      <c r="AD13" s="154"/>
      <c r="AE13" s="155"/>
      <c r="AF13" s="151"/>
      <c r="AG13" s="148"/>
      <c r="AH13" s="148"/>
      <c r="AI13" s="156"/>
      <c r="AJ13" s="150"/>
      <c r="AK13" s="151"/>
      <c r="AL13" s="151"/>
      <c r="AM13" s="152"/>
      <c r="AN13" s="150"/>
      <c r="AO13" s="151"/>
      <c r="AP13" s="151"/>
      <c r="AQ13" s="151"/>
      <c r="AR13" s="151"/>
      <c r="AS13" s="151"/>
      <c r="AT13" s="152"/>
      <c r="AU13" s="150"/>
      <c r="AV13" s="151"/>
      <c r="AW13" s="151"/>
      <c r="AX13" s="151"/>
      <c r="AY13" s="151"/>
      <c r="AZ13" s="151"/>
      <c r="BA13" s="151"/>
      <c r="BB13" s="151"/>
      <c r="BC13" s="151"/>
      <c r="BD13" s="152"/>
      <c r="BE13" s="150"/>
      <c r="BF13" s="151"/>
      <c r="BG13" s="151"/>
      <c r="BH13" s="151"/>
      <c r="BI13" s="152"/>
      <c r="BJ13" s="150"/>
      <c r="BK13" s="151"/>
      <c r="BL13" s="151"/>
      <c r="BM13" s="151"/>
      <c r="BN13" s="151"/>
      <c r="BO13" s="151"/>
      <c r="BP13" s="151"/>
      <c r="BQ13" s="152"/>
      <c r="BR13" s="150"/>
      <c r="BS13" s="151"/>
      <c r="BT13" s="151"/>
      <c r="BU13" s="151"/>
      <c r="BV13" s="152"/>
      <c r="BW13" s="150"/>
      <c r="BX13" s="151"/>
      <c r="BY13" s="151"/>
      <c r="BZ13" s="151"/>
      <c r="CA13" s="152"/>
      <c r="CB13" s="147"/>
      <c r="CC13" s="148"/>
      <c r="CD13" s="147"/>
      <c r="CE13" s="151"/>
      <c r="CF13" s="152"/>
      <c r="CG13" s="150"/>
      <c r="CH13" s="151"/>
      <c r="CI13" s="151"/>
      <c r="CJ13" s="151"/>
      <c r="CK13" s="151"/>
      <c r="CL13" s="151"/>
      <c r="CM13" s="151"/>
      <c r="CN13" s="152"/>
      <c r="CO13" s="169"/>
      <c r="CP13" s="148"/>
      <c r="CQ13" s="148"/>
      <c r="CR13" s="148"/>
      <c r="CS13" s="151"/>
      <c r="CT13" s="151"/>
      <c r="CU13" s="156"/>
      <c r="CV13" s="150"/>
      <c r="CW13" s="151"/>
      <c r="CX13" s="151"/>
      <c r="CY13" s="151"/>
      <c r="CZ13" s="151"/>
      <c r="DA13" s="151"/>
      <c r="DB13" s="152"/>
      <c r="DC13" s="150"/>
      <c r="DD13" s="151"/>
      <c r="DE13" s="151"/>
      <c r="DF13" s="151"/>
      <c r="DG13" s="151"/>
      <c r="DH13" s="152"/>
      <c r="DI13" s="147"/>
      <c r="DJ13" s="148"/>
      <c r="DK13" s="148"/>
      <c r="DL13" s="152"/>
      <c r="DM13" s="147"/>
      <c r="DN13" s="148"/>
      <c r="DO13" s="148"/>
      <c r="DP13" s="148"/>
      <c r="DQ13" s="148"/>
      <c r="DR13" s="148"/>
      <c r="DS13" s="149"/>
      <c r="DT13" s="144"/>
      <c r="DW13" s="145"/>
      <c r="DX13" s="145"/>
      <c r="DY13" s="145"/>
    </row>
    <row r="14" spans="1:129" ht="15" thickBot="1" x14ac:dyDescent="0.4">
      <c r="A14" s="146" t="s">
        <v>318</v>
      </c>
      <c r="B14" s="150"/>
      <c r="C14" s="151"/>
      <c r="D14" s="151"/>
      <c r="E14" s="151"/>
      <c r="F14" s="151"/>
      <c r="G14" s="151"/>
      <c r="H14" s="151"/>
      <c r="I14" s="151"/>
      <c r="J14" s="152"/>
      <c r="K14" s="147"/>
      <c r="L14" s="148"/>
      <c r="M14" s="148"/>
      <c r="N14" s="148"/>
      <c r="O14" s="148"/>
      <c r="P14" s="148"/>
      <c r="Q14" s="148"/>
      <c r="R14" s="151"/>
      <c r="S14" s="151"/>
      <c r="T14" s="151"/>
      <c r="U14" s="152"/>
      <c r="V14" s="150"/>
      <c r="W14" s="151"/>
      <c r="X14" s="151"/>
      <c r="Y14" s="151"/>
      <c r="Z14" s="151"/>
      <c r="AA14" s="151"/>
      <c r="AB14" s="151"/>
      <c r="AC14" s="151"/>
      <c r="AD14" s="154"/>
      <c r="AE14" s="155"/>
      <c r="AF14" s="151"/>
      <c r="AG14" s="151"/>
      <c r="AH14" s="151"/>
      <c r="AI14" s="156"/>
      <c r="AJ14" s="150"/>
      <c r="AK14" s="151"/>
      <c r="AL14" s="151"/>
      <c r="AM14" s="152"/>
      <c r="AN14" s="150"/>
      <c r="AO14" s="151"/>
      <c r="AP14" s="151"/>
      <c r="AQ14" s="151"/>
      <c r="AR14" s="151"/>
      <c r="AS14" s="151"/>
      <c r="AT14" s="152"/>
      <c r="AU14" s="150"/>
      <c r="AV14" s="151"/>
      <c r="AW14" s="151"/>
      <c r="AX14" s="151"/>
      <c r="AY14" s="151"/>
      <c r="AZ14" s="151"/>
      <c r="BA14" s="151"/>
      <c r="BB14" s="151"/>
      <c r="BC14" s="151"/>
      <c r="BD14" s="152"/>
      <c r="BE14" s="150"/>
      <c r="BF14" s="151"/>
      <c r="BG14" s="151"/>
      <c r="BH14" s="151"/>
      <c r="BI14" s="152"/>
      <c r="BJ14" s="150"/>
      <c r="BK14" s="151"/>
      <c r="BL14" s="151"/>
      <c r="BM14" s="151"/>
      <c r="BN14" s="151"/>
      <c r="BO14" s="151"/>
      <c r="BP14" s="151"/>
      <c r="BQ14" s="152"/>
      <c r="BR14" s="150"/>
      <c r="BS14" s="151"/>
      <c r="BT14" s="151"/>
      <c r="BU14" s="151"/>
      <c r="BV14" s="152"/>
      <c r="BW14" s="150"/>
      <c r="BX14" s="151"/>
      <c r="BY14" s="151"/>
      <c r="BZ14" s="151"/>
      <c r="CA14" s="152"/>
      <c r="CB14" s="150"/>
      <c r="CC14" s="151"/>
      <c r="CD14" s="151"/>
      <c r="CE14" s="151"/>
      <c r="CF14" s="152"/>
      <c r="CG14" s="150"/>
      <c r="CH14" s="151"/>
      <c r="CI14" s="151"/>
      <c r="CJ14" s="151"/>
      <c r="CK14" s="151"/>
      <c r="CL14" s="151"/>
      <c r="CM14" s="151"/>
      <c r="CN14" s="152"/>
      <c r="CO14" s="161"/>
      <c r="CP14" s="151"/>
      <c r="CQ14" s="151"/>
      <c r="CR14" s="151"/>
      <c r="CS14" s="151"/>
      <c r="CT14" s="151"/>
      <c r="CU14" s="156"/>
      <c r="CV14" s="150"/>
      <c r="CW14" s="151"/>
      <c r="CX14" s="151"/>
      <c r="CY14" s="151"/>
      <c r="CZ14" s="151"/>
      <c r="DA14" s="151"/>
      <c r="DB14" s="152"/>
      <c r="DC14" s="150"/>
      <c r="DD14" s="151"/>
      <c r="DE14" s="151"/>
      <c r="DF14" s="151"/>
      <c r="DG14" s="151"/>
      <c r="DH14" s="152"/>
      <c r="DI14" s="150"/>
      <c r="DJ14" s="151"/>
      <c r="DK14" s="151"/>
      <c r="DL14" s="152"/>
      <c r="DM14" s="150"/>
      <c r="DN14" s="151"/>
      <c r="DO14" s="151"/>
      <c r="DP14" s="151"/>
      <c r="DQ14" s="151"/>
      <c r="DR14" s="151"/>
      <c r="DS14" s="152"/>
      <c r="DT14" s="144"/>
      <c r="DU14" s="145" t="s">
        <v>355</v>
      </c>
      <c r="DV14" s="145"/>
      <c r="DW14" s="145"/>
      <c r="DX14" s="145"/>
      <c r="DY14" s="145"/>
    </row>
    <row r="15" spans="1:129" ht="15" thickBot="1" x14ac:dyDescent="0.4">
      <c r="A15" s="146" t="s">
        <v>55</v>
      </c>
      <c r="B15" s="150"/>
      <c r="C15" s="151"/>
      <c r="D15" s="151"/>
      <c r="E15" s="151"/>
      <c r="F15" s="151"/>
      <c r="G15" s="151"/>
      <c r="H15" s="151"/>
      <c r="I15" s="151"/>
      <c r="J15" s="152"/>
      <c r="K15" s="150"/>
      <c r="L15" s="151"/>
      <c r="M15" s="151"/>
      <c r="N15" s="151"/>
      <c r="O15" s="151"/>
      <c r="P15" s="151"/>
      <c r="Q15" s="151"/>
      <c r="R15" s="151"/>
      <c r="S15" s="151"/>
      <c r="T15" s="151"/>
      <c r="U15" s="152"/>
      <c r="V15" s="150"/>
      <c r="W15" s="151"/>
      <c r="X15" s="158"/>
      <c r="Y15" s="151"/>
      <c r="Z15" s="151"/>
      <c r="AA15" s="151"/>
      <c r="AB15" s="151"/>
      <c r="AC15" s="151"/>
      <c r="AD15" s="154"/>
      <c r="AE15" s="155"/>
      <c r="AF15" s="151"/>
      <c r="AG15" s="151"/>
      <c r="AH15" s="151"/>
      <c r="AI15" s="156"/>
      <c r="AJ15" s="150"/>
      <c r="AK15" s="151"/>
      <c r="AL15" s="151"/>
      <c r="AM15" s="152"/>
      <c r="AN15" s="150"/>
      <c r="AO15" s="151"/>
      <c r="AP15" s="151"/>
      <c r="AQ15" s="151"/>
      <c r="AR15" s="151"/>
      <c r="AS15" s="151"/>
      <c r="AT15" s="152"/>
      <c r="AU15" s="150"/>
      <c r="AV15" s="151"/>
      <c r="AW15" s="151"/>
      <c r="AX15" s="151"/>
      <c r="AY15" s="151"/>
      <c r="AZ15" s="151"/>
      <c r="BA15" s="151"/>
      <c r="BB15" s="151"/>
      <c r="BC15" s="151"/>
      <c r="BD15" s="152"/>
      <c r="BE15" s="150"/>
      <c r="BF15" s="151"/>
      <c r="BG15" s="151"/>
      <c r="BH15" s="151"/>
      <c r="BI15" s="152"/>
      <c r="BJ15" s="150"/>
      <c r="BK15" s="151"/>
      <c r="BL15" s="151"/>
      <c r="BM15" s="151"/>
      <c r="BN15" s="151"/>
      <c r="BO15" s="151"/>
      <c r="BP15" s="151"/>
      <c r="BQ15" s="152"/>
      <c r="BR15" s="150"/>
      <c r="BS15" s="151"/>
      <c r="BT15" s="151"/>
      <c r="BU15" s="151"/>
      <c r="BV15" s="152"/>
      <c r="BW15" s="150"/>
      <c r="BX15" s="151"/>
      <c r="BY15" s="151"/>
      <c r="BZ15" s="151"/>
      <c r="CA15" s="152"/>
      <c r="CB15" s="150"/>
      <c r="CC15" s="151"/>
      <c r="CD15" s="151"/>
      <c r="CE15" s="151"/>
      <c r="CF15" s="152"/>
      <c r="CG15" s="150"/>
      <c r="CH15" s="151"/>
      <c r="CI15" s="151"/>
      <c r="CJ15" s="151"/>
      <c r="CK15" s="151"/>
      <c r="CL15" s="151"/>
      <c r="CM15" s="151"/>
      <c r="CN15" s="152"/>
      <c r="CO15" s="161"/>
      <c r="CP15" s="151"/>
      <c r="CQ15" s="151"/>
      <c r="CR15" s="151"/>
      <c r="CS15" s="151"/>
      <c r="CT15" s="151"/>
      <c r="CU15" s="156"/>
      <c r="CV15" s="150"/>
      <c r="CW15" s="151"/>
      <c r="CX15" s="151"/>
      <c r="CY15" s="151"/>
      <c r="CZ15" s="151"/>
      <c r="DA15" s="151"/>
      <c r="DB15" s="152"/>
      <c r="DC15" s="150"/>
      <c r="DD15" s="151"/>
      <c r="DE15" s="151"/>
      <c r="DF15" s="151"/>
      <c r="DG15" s="151"/>
      <c r="DH15" s="152"/>
      <c r="DI15" s="150"/>
      <c r="DJ15" s="151"/>
      <c r="DK15" s="151"/>
      <c r="DL15" s="152"/>
      <c r="DM15" s="150"/>
      <c r="DN15" s="151"/>
      <c r="DO15" s="151"/>
      <c r="DP15" s="151"/>
      <c r="DQ15" s="151"/>
      <c r="DR15" s="151"/>
      <c r="DS15" s="152"/>
      <c r="DT15" s="144"/>
      <c r="DU15" s="171"/>
      <c r="DV15" s="145" t="s">
        <v>356</v>
      </c>
      <c r="DW15" s="145"/>
      <c r="DX15" s="145"/>
      <c r="DY15" s="145"/>
    </row>
    <row r="16" spans="1:129" ht="15" thickBot="1" x14ac:dyDescent="0.4">
      <c r="A16" s="146" t="s">
        <v>321</v>
      </c>
      <c r="B16" s="150"/>
      <c r="C16" s="151"/>
      <c r="D16" s="151"/>
      <c r="E16" s="151"/>
      <c r="F16" s="151"/>
      <c r="G16" s="151"/>
      <c r="H16" s="151"/>
      <c r="I16" s="151"/>
      <c r="J16" s="152"/>
      <c r="K16" s="150"/>
      <c r="L16" s="151"/>
      <c r="M16" s="151"/>
      <c r="N16" s="151"/>
      <c r="O16" s="151"/>
      <c r="P16" s="151"/>
      <c r="Q16" s="151"/>
      <c r="R16" s="151"/>
      <c r="S16" s="151"/>
      <c r="T16" s="151"/>
      <c r="U16" s="152"/>
      <c r="V16" s="147"/>
      <c r="W16" s="148"/>
      <c r="X16" s="148"/>
      <c r="Y16" s="148"/>
      <c r="Z16" s="148"/>
      <c r="AA16" s="160"/>
      <c r="AB16" s="148"/>
      <c r="AC16" s="151"/>
      <c r="AD16" s="154"/>
      <c r="AE16" s="155"/>
      <c r="AF16" s="151"/>
      <c r="AG16" s="151"/>
      <c r="AH16" s="151"/>
      <c r="AI16" s="156"/>
      <c r="AJ16" s="150"/>
      <c r="AK16" s="151"/>
      <c r="AL16" s="151"/>
      <c r="AM16" s="152"/>
      <c r="AN16" s="150"/>
      <c r="AO16" s="151"/>
      <c r="AP16" s="151"/>
      <c r="AQ16" s="151"/>
      <c r="AR16" s="151"/>
      <c r="AS16" s="151"/>
      <c r="AT16" s="152"/>
      <c r="AU16" s="150"/>
      <c r="AV16" s="151"/>
      <c r="AW16" s="151"/>
      <c r="AX16" s="151"/>
      <c r="AY16" s="151"/>
      <c r="AZ16" s="151"/>
      <c r="BA16" s="151"/>
      <c r="BB16" s="151"/>
      <c r="BC16" s="151"/>
      <c r="BD16" s="152"/>
      <c r="BE16" s="150"/>
      <c r="BF16" s="151"/>
      <c r="BG16" s="151"/>
      <c r="BH16" s="151"/>
      <c r="BI16" s="152"/>
      <c r="BJ16" s="150"/>
      <c r="BK16" s="151"/>
      <c r="BL16" s="151"/>
      <c r="BM16" s="151"/>
      <c r="BN16" s="151"/>
      <c r="BO16" s="151"/>
      <c r="BP16" s="151"/>
      <c r="BQ16" s="152"/>
      <c r="BR16" s="150"/>
      <c r="BS16" s="151"/>
      <c r="BT16" s="151"/>
      <c r="BU16" s="151"/>
      <c r="BV16" s="152"/>
      <c r="BW16" s="150"/>
      <c r="BX16" s="151"/>
      <c r="BY16" s="151"/>
      <c r="BZ16" s="151"/>
      <c r="CA16" s="152"/>
      <c r="CB16" s="150"/>
      <c r="CC16" s="151"/>
      <c r="CD16" s="151"/>
      <c r="CE16" s="151"/>
      <c r="CF16" s="152"/>
      <c r="CG16" s="150"/>
      <c r="CH16" s="151"/>
      <c r="CI16" s="151"/>
      <c r="CJ16" s="151"/>
      <c r="CK16" s="151"/>
      <c r="CL16" s="151"/>
      <c r="CM16" s="151"/>
      <c r="CN16" s="152"/>
      <c r="CO16" s="161"/>
      <c r="CP16" s="151"/>
      <c r="CQ16" s="151"/>
      <c r="CR16" s="151"/>
      <c r="CS16" s="151"/>
      <c r="CT16" s="151"/>
      <c r="CU16" s="156"/>
      <c r="CV16" s="150"/>
      <c r="CW16" s="151"/>
      <c r="CX16" s="151"/>
      <c r="CY16" s="151"/>
      <c r="CZ16" s="151"/>
      <c r="DA16" s="151"/>
      <c r="DB16" s="152"/>
      <c r="DC16" s="150"/>
      <c r="DD16" s="151"/>
      <c r="DE16" s="151"/>
      <c r="DF16" s="151"/>
      <c r="DG16" s="151"/>
      <c r="DH16" s="152"/>
      <c r="DI16" s="150"/>
      <c r="DJ16" s="151"/>
      <c r="DK16" s="151"/>
      <c r="DL16" s="152"/>
      <c r="DM16" s="150"/>
      <c r="DN16" s="151"/>
      <c r="DO16" s="151"/>
      <c r="DP16" s="151"/>
      <c r="DQ16" s="151"/>
      <c r="DR16" s="151"/>
      <c r="DS16" s="152"/>
      <c r="DT16" s="144"/>
      <c r="DU16" s="173"/>
      <c r="DV16" s="145" t="s">
        <v>357</v>
      </c>
      <c r="DW16" s="145"/>
      <c r="DX16" s="145"/>
      <c r="DY16" s="145"/>
    </row>
    <row r="17" spans="1:129" ht="15" thickBot="1" x14ac:dyDescent="0.4">
      <c r="A17" s="146" t="s">
        <v>101</v>
      </c>
      <c r="B17" s="150"/>
      <c r="C17" s="151"/>
      <c r="D17" s="151"/>
      <c r="E17" s="151"/>
      <c r="F17" s="151"/>
      <c r="G17" s="151"/>
      <c r="H17" s="151"/>
      <c r="I17" s="151"/>
      <c r="J17" s="152"/>
      <c r="K17" s="150"/>
      <c r="L17" s="151"/>
      <c r="M17" s="151"/>
      <c r="N17" s="151"/>
      <c r="O17" s="151"/>
      <c r="P17" s="151"/>
      <c r="Q17" s="151"/>
      <c r="R17" s="151"/>
      <c r="S17" s="151"/>
      <c r="T17" s="151"/>
      <c r="U17" s="152"/>
      <c r="V17" s="150"/>
      <c r="W17" s="151"/>
      <c r="X17" s="151"/>
      <c r="Y17" s="151"/>
      <c r="Z17" s="151"/>
      <c r="AA17" s="151"/>
      <c r="AB17" s="148"/>
      <c r="AC17" s="151"/>
      <c r="AD17" s="154"/>
      <c r="AE17" s="155"/>
      <c r="AF17" s="151"/>
      <c r="AG17" s="151"/>
      <c r="AH17" s="151"/>
      <c r="AI17" s="156"/>
      <c r="AJ17" s="150"/>
      <c r="AK17" s="151"/>
      <c r="AL17" s="151"/>
      <c r="AM17" s="152"/>
      <c r="AN17" s="150"/>
      <c r="AO17" s="151"/>
      <c r="AP17" s="151"/>
      <c r="AQ17" s="151"/>
      <c r="AR17" s="151"/>
      <c r="AS17" s="151"/>
      <c r="AT17" s="152"/>
      <c r="AU17" s="150"/>
      <c r="AV17" s="151"/>
      <c r="AW17" s="151"/>
      <c r="AX17" s="151"/>
      <c r="AY17" s="151"/>
      <c r="AZ17" s="151"/>
      <c r="BA17" s="151"/>
      <c r="BB17" s="151"/>
      <c r="BC17" s="151"/>
      <c r="BD17" s="152"/>
      <c r="BE17" s="150"/>
      <c r="BF17" s="151"/>
      <c r="BG17" s="151"/>
      <c r="BH17" s="151"/>
      <c r="BI17" s="152"/>
      <c r="BJ17" s="150"/>
      <c r="BK17" s="151"/>
      <c r="BL17" s="151"/>
      <c r="BM17" s="151"/>
      <c r="BN17" s="151"/>
      <c r="BO17" s="151"/>
      <c r="BP17" s="151"/>
      <c r="BQ17" s="152"/>
      <c r="BR17" s="150"/>
      <c r="BS17" s="151"/>
      <c r="BT17" s="151"/>
      <c r="BU17" s="151"/>
      <c r="BV17" s="152"/>
      <c r="BW17" s="150"/>
      <c r="BX17" s="151"/>
      <c r="BY17" s="151"/>
      <c r="BZ17" s="151"/>
      <c r="CA17" s="152"/>
      <c r="CB17" s="150"/>
      <c r="CC17" s="151"/>
      <c r="CD17" s="151"/>
      <c r="CE17" s="151"/>
      <c r="CF17" s="152"/>
      <c r="CG17" s="150"/>
      <c r="CH17" s="151"/>
      <c r="CI17" s="151"/>
      <c r="CJ17" s="151"/>
      <c r="CK17" s="151"/>
      <c r="CL17" s="151"/>
      <c r="CM17" s="151"/>
      <c r="CN17" s="152"/>
      <c r="CO17" s="161"/>
      <c r="CP17" s="151"/>
      <c r="CQ17" s="151"/>
      <c r="CR17" s="151"/>
      <c r="CS17" s="151"/>
      <c r="CT17" s="151"/>
      <c r="CU17" s="156"/>
      <c r="CV17" s="150"/>
      <c r="CW17" s="151"/>
      <c r="CX17" s="151"/>
      <c r="CY17" s="151"/>
      <c r="CZ17" s="151"/>
      <c r="DA17" s="151"/>
      <c r="DB17" s="152"/>
      <c r="DC17" s="150"/>
      <c r="DD17" s="151"/>
      <c r="DE17" s="151"/>
      <c r="DF17" s="151"/>
      <c r="DG17" s="151"/>
      <c r="DH17" s="152"/>
      <c r="DI17" s="150"/>
      <c r="DJ17" s="151"/>
      <c r="DK17" s="151"/>
      <c r="DL17" s="152"/>
      <c r="DM17" s="150"/>
      <c r="DN17" s="151"/>
      <c r="DO17" s="151"/>
      <c r="DP17" s="151"/>
      <c r="DQ17" s="151"/>
      <c r="DR17" s="151"/>
      <c r="DS17" s="152"/>
      <c r="DT17" s="144"/>
      <c r="DW17" s="145"/>
      <c r="DX17" s="145"/>
      <c r="DY17" s="145"/>
    </row>
    <row r="18" spans="1:129" ht="15" thickBot="1" x14ac:dyDescent="0.4">
      <c r="A18" s="146" t="s">
        <v>186</v>
      </c>
      <c r="B18" s="150"/>
      <c r="C18" s="151"/>
      <c r="D18" s="151"/>
      <c r="E18" s="151"/>
      <c r="F18" s="151"/>
      <c r="G18" s="151"/>
      <c r="H18" s="151"/>
      <c r="I18" s="151"/>
      <c r="J18" s="152"/>
      <c r="K18" s="150"/>
      <c r="L18" s="151"/>
      <c r="M18" s="151"/>
      <c r="N18" s="151"/>
      <c r="O18" s="151"/>
      <c r="P18" s="151"/>
      <c r="Q18" s="151"/>
      <c r="R18" s="151"/>
      <c r="S18" s="151"/>
      <c r="T18" s="151"/>
      <c r="U18" s="152"/>
      <c r="V18" s="150"/>
      <c r="W18" s="151"/>
      <c r="X18" s="151"/>
      <c r="Y18" s="151"/>
      <c r="Z18" s="151"/>
      <c r="AA18" s="151"/>
      <c r="AB18" s="151"/>
      <c r="AC18" s="151"/>
      <c r="AD18" s="154"/>
      <c r="AE18" s="155"/>
      <c r="AF18" s="151"/>
      <c r="AG18" s="151"/>
      <c r="AH18" s="151"/>
      <c r="AI18" s="156"/>
      <c r="AJ18" s="150"/>
      <c r="AK18" s="151"/>
      <c r="AL18" s="151"/>
      <c r="AM18" s="152"/>
      <c r="AN18" s="150"/>
      <c r="AO18" s="151"/>
      <c r="AP18" s="151"/>
      <c r="AQ18" s="151"/>
      <c r="AR18" s="151"/>
      <c r="AS18" s="151"/>
      <c r="AT18" s="152"/>
      <c r="AU18" s="150"/>
      <c r="AV18" s="151"/>
      <c r="AW18" s="151"/>
      <c r="AX18" s="151"/>
      <c r="AY18" s="151"/>
      <c r="AZ18" s="151"/>
      <c r="BA18" s="151"/>
      <c r="BB18" s="151"/>
      <c r="BC18" s="151"/>
      <c r="BD18" s="152"/>
      <c r="BE18" s="150"/>
      <c r="BF18" s="151"/>
      <c r="BG18" s="151"/>
      <c r="BH18" s="151"/>
      <c r="BI18" s="152"/>
      <c r="BJ18" s="166"/>
      <c r="BK18" s="151"/>
      <c r="BL18" s="151"/>
      <c r="BM18" s="151"/>
      <c r="BN18" s="151"/>
      <c r="BO18" s="151"/>
      <c r="BP18" s="151"/>
      <c r="BQ18" s="152"/>
      <c r="BR18" s="150"/>
      <c r="BS18" s="151"/>
      <c r="BT18" s="151"/>
      <c r="BU18" s="151"/>
      <c r="BV18" s="152"/>
      <c r="BW18" s="150"/>
      <c r="BX18" s="165"/>
      <c r="BY18" s="165"/>
      <c r="BZ18" s="165"/>
      <c r="CA18" s="152"/>
      <c r="CB18" s="150"/>
      <c r="CC18" s="151"/>
      <c r="CD18" s="151"/>
      <c r="CE18" s="151"/>
      <c r="CF18" s="152"/>
      <c r="CG18" s="150"/>
      <c r="CH18" s="151"/>
      <c r="CI18" s="151"/>
      <c r="CJ18" s="151"/>
      <c r="CK18" s="151"/>
      <c r="CL18" s="151"/>
      <c r="CM18" s="151"/>
      <c r="CN18" s="152"/>
      <c r="CO18" s="161"/>
      <c r="CP18" s="151"/>
      <c r="CQ18" s="151"/>
      <c r="CR18" s="151"/>
      <c r="CS18" s="151"/>
      <c r="CT18" s="151"/>
      <c r="CU18" s="156"/>
      <c r="CV18" s="150"/>
      <c r="CW18" s="151"/>
      <c r="CX18" s="151"/>
      <c r="CY18" s="151"/>
      <c r="CZ18" s="151"/>
      <c r="DA18" s="151"/>
      <c r="DB18" s="152"/>
      <c r="DC18" s="150"/>
      <c r="DD18" s="151"/>
      <c r="DE18" s="151"/>
      <c r="DF18" s="151"/>
      <c r="DG18" s="151"/>
      <c r="DH18" s="152"/>
      <c r="DI18" s="150"/>
      <c r="DJ18" s="151"/>
      <c r="DK18" s="151"/>
      <c r="DL18" s="152"/>
      <c r="DM18" s="150"/>
      <c r="DN18" s="151"/>
      <c r="DO18" s="151"/>
      <c r="DP18" s="151"/>
      <c r="DQ18" s="151"/>
      <c r="DR18" s="151"/>
      <c r="DS18" s="152"/>
      <c r="DT18" s="144"/>
      <c r="DW18" s="145"/>
      <c r="DX18" s="145"/>
      <c r="DY18" s="145"/>
    </row>
    <row r="19" spans="1:129" ht="15" thickBot="1" x14ac:dyDescent="0.4">
      <c r="A19" s="146" t="s">
        <v>169</v>
      </c>
      <c r="B19" s="150"/>
      <c r="C19" s="151"/>
      <c r="D19" s="151"/>
      <c r="E19" s="151"/>
      <c r="F19" s="151"/>
      <c r="G19" s="151"/>
      <c r="H19" s="151"/>
      <c r="I19" s="151"/>
      <c r="J19" s="152"/>
      <c r="K19" s="150"/>
      <c r="L19" s="151"/>
      <c r="M19" s="151"/>
      <c r="N19" s="151"/>
      <c r="O19" s="151"/>
      <c r="P19" s="151"/>
      <c r="Q19" s="151"/>
      <c r="R19" s="151"/>
      <c r="S19" s="151"/>
      <c r="T19" s="151"/>
      <c r="U19" s="152"/>
      <c r="V19" s="150"/>
      <c r="W19" s="151"/>
      <c r="X19" s="151"/>
      <c r="Y19" s="151"/>
      <c r="Z19" s="151"/>
      <c r="AA19" s="151"/>
      <c r="AB19" s="151"/>
      <c r="AC19" s="151"/>
      <c r="AD19" s="154"/>
      <c r="AE19" s="155"/>
      <c r="AF19" s="151"/>
      <c r="AG19" s="151"/>
      <c r="AH19" s="151"/>
      <c r="AI19" s="156"/>
      <c r="AJ19" s="150"/>
      <c r="AK19" s="151"/>
      <c r="AL19" s="151"/>
      <c r="AM19" s="152"/>
      <c r="AN19" s="150"/>
      <c r="AO19" s="151"/>
      <c r="AP19" s="151"/>
      <c r="AQ19" s="151"/>
      <c r="AR19" s="151"/>
      <c r="AS19" s="151"/>
      <c r="AT19" s="152"/>
      <c r="AU19" s="150"/>
      <c r="AV19" s="151"/>
      <c r="AW19" s="151"/>
      <c r="AX19" s="151"/>
      <c r="AY19" s="151"/>
      <c r="AZ19" s="151"/>
      <c r="BA19" s="151"/>
      <c r="BB19" s="151"/>
      <c r="BC19" s="151"/>
      <c r="BD19" s="152"/>
      <c r="BE19" s="147"/>
      <c r="BF19" s="148"/>
      <c r="BG19" s="148"/>
      <c r="BH19" s="148"/>
      <c r="BI19" s="152"/>
      <c r="BJ19" s="150"/>
      <c r="BK19" s="151"/>
      <c r="BL19" s="151"/>
      <c r="BM19" s="151"/>
      <c r="BN19" s="151"/>
      <c r="BO19" s="151"/>
      <c r="BP19" s="151"/>
      <c r="BQ19" s="152"/>
      <c r="BR19" s="150"/>
      <c r="BS19" s="151"/>
      <c r="BT19" s="151"/>
      <c r="BU19" s="151"/>
      <c r="BV19" s="152"/>
      <c r="BW19" s="150"/>
      <c r="BX19" s="151"/>
      <c r="BY19" s="151"/>
      <c r="BZ19" s="151"/>
      <c r="CA19" s="152"/>
      <c r="CB19" s="150"/>
      <c r="CC19" s="151"/>
      <c r="CD19" s="151"/>
      <c r="CE19" s="151"/>
      <c r="CF19" s="152"/>
      <c r="CG19" s="150"/>
      <c r="CH19" s="151"/>
      <c r="CI19" s="151"/>
      <c r="CJ19" s="151"/>
      <c r="CK19" s="151"/>
      <c r="CL19" s="151"/>
      <c r="CM19" s="151"/>
      <c r="CN19" s="152"/>
      <c r="CO19" s="161"/>
      <c r="CP19" s="151"/>
      <c r="CQ19" s="151"/>
      <c r="CR19" s="151"/>
      <c r="CS19" s="151"/>
      <c r="CT19" s="151"/>
      <c r="CU19" s="156"/>
      <c r="CV19" s="150"/>
      <c r="CW19" s="151"/>
      <c r="CX19" s="151"/>
      <c r="CY19" s="151"/>
      <c r="CZ19" s="151"/>
      <c r="DA19" s="151"/>
      <c r="DB19" s="152"/>
      <c r="DC19" s="150"/>
      <c r="DD19" s="151"/>
      <c r="DE19" s="151"/>
      <c r="DF19" s="151"/>
      <c r="DG19" s="151"/>
      <c r="DH19" s="152"/>
      <c r="DI19" s="150"/>
      <c r="DJ19" s="151"/>
      <c r="DK19" s="151"/>
      <c r="DL19" s="152"/>
      <c r="DM19" s="150"/>
      <c r="DN19" s="151"/>
      <c r="DO19" s="151"/>
      <c r="DP19" s="151"/>
      <c r="DQ19" s="151"/>
      <c r="DR19" s="151"/>
      <c r="DS19" s="152"/>
      <c r="DT19" s="144"/>
      <c r="DU19" s="187"/>
      <c r="DV19" s="187"/>
      <c r="DW19" s="145"/>
      <c r="DX19" s="145"/>
      <c r="DY19" s="145"/>
    </row>
    <row r="20" spans="1:129" ht="15" thickBot="1" x14ac:dyDescent="0.4">
      <c r="A20" s="146" t="s">
        <v>142</v>
      </c>
      <c r="B20" s="150"/>
      <c r="C20" s="151"/>
      <c r="D20" s="151"/>
      <c r="E20" s="151"/>
      <c r="F20" s="151"/>
      <c r="G20" s="151"/>
      <c r="H20" s="151"/>
      <c r="I20" s="151"/>
      <c r="J20" s="152"/>
      <c r="K20" s="147"/>
      <c r="L20" s="148"/>
      <c r="M20" s="148"/>
      <c r="N20" s="148"/>
      <c r="O20" s="148"/>
      <c r="P20" s="148"/>
      <c r="Q20" s="148"/>
      <c r="R20" s="151"/>
      <c r="S20" s="151"/>
      <c r="T20" s="151"/>
      <c r="U20" s="152"/>
      <c r="V20" s="147"/>
      <c r="W20" s="148"/>
      <c r="X20" s="148"/>
      <c r="Y20" s="148"/>
      <c r="Z20" s="148"/>
      <c r="AA20" s="148"/>
      <c r="AB20" s="151"/>
      <c r="AC20" s="151"/>
      <c r="AD20" s="154"/>
      <c r="AE20" s="155"/>
      <c r="AF20" s="151"/>
      <c r="AG20" s="151"/>
      <c r="AH20" s="151"/>
      <c r="AI20" s="156"/>
      <c r="AJ20" s="150"/>
      <c r="AK20" s="151"/>
      <c r="AL20" s="151"/>
      <c r="AM20" s="152"/>
      <c r="AN20" s="150"/>
      <c r="AO20" s="151"/>
      <c r="AP20" s="151"/>
      <c r="AQ20" s="151"/>
      <c r="AR20" s="151"/>
      <c r="AS20" s="148"/>
      <c r="AT20" s="152"/>
      <c r="AU20" s="147"/>
      <c r="AV20" s="148"/>
      <c r="AW20" s="151"/>
      <c r="AX20" s="148"/>
      <c r="AY20" s="148"/>
      <c r="AZ20" s="148"/>
      <c r="BA20" s="148"/>
      <c r="BB20" s="151"/>
      <c r="BC20" s="148"/>
      <c r="BD20" s="152"/>
      <c r="BE20" s="150"/>
      <c r="BF20" s="151"/>
      <c r="BG20" s="151"/>
      <c r="BH20" s="151"/>
      <c r="BI20" s="152"/>
      <c r="BJ20" s="147"/>
      <c r="BK20" s="151"/>
      <c r="BL20" s="151"/>
      <c r="BM20" s="151"/>
      <c r="BN20" s="151"/>
      <c r="BO20" s="151"/>
      <c r="BP20" s="151"/>
      <c r="BQ20" s="152"/>
      <c r="BR20" s="150"/>
      <c r="BS20" s="151"/>
      <c r="BT20" s="151"/>
      <c r="BU20" s="151"/>
      <c r="BV20" s="152"/>
      <c r="BW20" s="150"/>
      <c r="BX20" s="151"/>
      <c r="BY20" s="151"/>
      <c r="BZ20" s="151"/>
      <c r="CA20" s="152"/>
      <c r="CB20" s="150"/>
      <c r="CC20" s="151"/>
      <c r="CD20" s="151"/>
      <c r="CE20" s="151"/>
      <c r="CF20" s="152"/>
      <c r="CG20" s="150"/>
      <c r="CH20" s="151"/>
      <c r="CI20" s="151"/>
      <c r="CJ20" s="151"/>
      <c r="CK20" s="151"/>
      <c r="CL20" s="151"/>
      <c r="CM20" s="151"/>
      <c r="CN20" s="152"/>
      <c r="CO20" s="169"/>
      <c r="CP20" s="148"/>
      <c r="CQ20" s="148"/>
      <c r="CR20" s="151"/>
      <c r="CS20" s="151"/>
      <c r="CT20" s="151"/>
      <c r="CU20" s="156"/>
      <c r="CV20" s="150"/>
      <c r="CW20" s="151"/>
      <c r="CX20" s="151"/>
      <c r="CY20" s="151"/>
      <c r="CZ20" s="151"/>
      <c r="DA20" s="151"/>
      <c r="DB20" s="152"/>
      <c r="DC20" s="147"/>
      <c r="DD20" s="151"/>
      <c r="DE20" s="151"/>
      <c r="DF20" s="151"/>
      <c r="DG20" s="151"/>
      <c r="DH20" s="152"/>
      <c r="DI20" s="150"/>
      <c r="DJ20" s="151"/>
      <c r="DK20" s="151"/>
      <c r="DL20" s="152"/>
      <c r="DM20" s="150"/>
      <c r="DN20" s="151"/>
      <c r="DO20" s="151"/>
      <c r="DP20" s="148"/>
      <c r="DQ20" s="151"/>
      <c r="DR20" s="151"/>
      <c r="DS20" s="149"/>
      <c r="DT20" s="144"/>
      <c r="DU20" s="187"/>
      <c r="DV20" s="187"/>
      <c r="DW20" s="145"/>
      <c r="DX20" s="145"/>
      <c r="DY20" s="145"/>
    </row>
    <row r="21" spans="1:129" ht="15" thickBot="1" x14ac:dyDescent="0.4">
      <c r="A21" s="146" t="s">
        <v>84</v>
      </c>
      <c r="B21" s="150"/>
      <c r="C21" s="151"/>
      <c r="D21" s="151"/>
      <c r="E21" s="151"/>
      <c r="F21" s="151"/>
      <c r="G21" s="151"/>
      <c r="H21" s="151"/>
      <c r="I21" s="151"/>
      <c r="J21" s="152"/>
      <c r="K21" s="150"/>
      <c r="L21" s="151"/>
      <c r="M21" s="151"/>
      <c r="N21" s="151"/>
      <c r="O21" s="151"/>
      <c r="P21" s="151"/>
      <c r="Q21" s="151"/>
      <c r="R21" s="151"/>
      <c r="S21" s="151"/>
      <c r="T21" s="151"/>
      <c r="U21" s="152"/>
      <c r="V21" s="150"/>
      <c r="W21" s="151"/>
      <c r="X21" s="151"/>
      <c r="Y21" s="158"/>
      <c r="Z21" s="151"/>
      <c r="AA21" s="151"/>
      <c r="AB21" s="151"/>
      <c r="AC21" s="151"/>
      <c r="AD21" s="154"/>
      <c r="AE21" s="155"/>
      <c r="AF21" s="151"/>
      <c r="AG21" s="151"/>
      <c r="AH21" s="151"/>
      <c r="AI21" s="156"/>
      <c r="AJ21" s="150"/>
      <c r="AK21" s="151"/>
      <c r="AL21" s="151"/>
      <c r="AM21" s="152"/>
      <c r="AN21" s="150"/>
      <c r="AO21" s="151"/>
      <c r="AP21" s="151"/>
      <c r="AQ21" s="151"/>
      <c r="AR21" s="151"/>
      <c r="AS21" s="151"/>
      <c r="AT21" s="152"/>
      <c r="AU21" s="150"/>
      <c r="AV21" s="151"/>
      <c r="AW21" s="151"/>
      <c r="AX21" s="151"/>
      <c r="AY21" s="151"/>
      <c r="AZ21" s="151"/>
      <c r="BA21" s="151"/>
      <c r="BB21" s="151"/>
      <c r="BC21" s="151"/>
      <c r="BD21" s="152"/>
      <c r="BE21" s="150"/>
      <c r="BF21" s="151"/>
      <c r="BG21" s="151"/>
      <c r="BH21" s="151"/>
      <c r="BI21" s="152"/>
      <c r="BJ21" s="150"/>
      <c r="BK21" s="151"/>
      <c r="BL21" s="151"/>
      <c r="BM21" s="151"/>
      <c r="BN21" s="151"/>
      <c r="BO21" s="151"/>
      <c r="BP21" s="151"/>
      <c r="BQ21" s="152"/>
      <c r="BR21" s="150"/>
      <c r="BS21" s="151"/>
      <c r="BT21" s="151"/>
      <c r="BU21" s="151"/>
      <c r="BV21" s="152"/>
      <c r="BW21" s="150"/>
      <c r="BX21" s="151"/>
      <c r="BY21" s="151"/>
      <c r="BZ21" s="151"/>
      <c r="CA21" s="152"/>
      <c r="CB21" s="150"/>
      <c r="CC21" s="151"/>
      <c r="CD21" s="151"/>
      <c r="CE21" s="151"/>
      <c r="CF21" s="152"/>
      <c r="CG21" s="150"/>
      <c r="CH21" s="151"/>
      <c r="CI21" s="151"/>
      <c r="CJ21" s="151"/>
      <c r="CK21" s="151"/>
      <c r="CL21" s="151"/>
      <c r="CM21" s="151"/>
      <c r="CN21" s="152"/>
      <c r="CO21" s="161"/>
      <c r="CP21" s="151"/>
      <c r="CQ21" s="151"/>
      <c r="CR21" s="151"/>
      <c r="CS21" s="151"/>
      <c r="CT21" s="151"/>
      <c r="CU21" s="156"/>
      <c r="CV21" s="150"/>
      <c r="CW21" s="151"/>
      <c r="CX21" s="151"/>
      <c r="CY21" s="151"/>
      <c r="CZ21" s="151"/>
      <c r="DA21" s="151"/>
      <c r="DB21" s="152"/>
      <c r="DC21" s="150"/>
      <c r="DD21" s="151"/>
      <c r="DE21" s="151"/>
      <c r="DF21" s="151"/>
      <c r="DG21" s="151"/>
      <c r="DH21" s="152"/>
      <c r="DI21" s="150"/>
      <c r="DJ21" s="151"/>
      <c r="DK21" s="151"/>
      <c r="DL21" s="152"/>
      <c r="DM21" s="150"/>
      <c r="DN21" s="151"/>
      <c r="DO21" s="151"/>
      <c r="DP21" s="151"/>
      <c r="DQ21" s="151"/>
      <c r="DR21" s="151"/>
      <c r="DS21" s="152"/>
      <c r="DT21" s="144"/>
      <c r="DU21" s="187"/>
      <c r="DV21" s="187"/>
      <c r="DW21" s="145"/>
      <c r="DX21" s="145"/>
      <c r="DY21" s="145"/>
    </row>
    <row r="22" spans="1:129" ht="15" thickBot="1" x14ac:dyDescent="0.4">
      <c r="A22" s="146" t="s">
        <v>100</v>
      </c>
      <c r="B22" s="150"/>
      <c r="C22" s="151"/>
      <c r="D22" s="151"/>
      <c r="E22" s="151"/>
      <c r="F22" s="151"/>
      <c r="G22" s="151"/>
      <c r="H22" s="151"/>
      <c r="I22" s="151"/>
      <c r="J22" s="152"/>
      <c r="K22" s="150"/>
      <c r="L22" s="151"/>
      <c r="M22" s="151"/>
      <c r="N22" s="151"/>
      <c r="O22" s="151"/>
      <c r="P22" s="151"/>
      <c r="Q22" s="151"/>
      <c r="R22" s="151"/>
      <c r="S22" s="151"/>
      <c r="T22" s="151"/>
      <c r="U22" s="152"/>
      <c r="V22" s="150"/>
      <c r="W22" s="151"/>
      <c r="X22" s="151"/>
      <c r="Y22" s="151"/>
      <c r="Z22" s="151"/>
      <c r="AA22" s="151"/>
      <c r="AB22" s="148"/>
      <c r="AC22" s="151"/>
      <c r="AD22" s="154"/>
      <c r="AE22" s="155"/>
      <c r="AF22" s="151"/>
      <c r="AG22" s="151"/>
      <c r="AH22" s="151"/>
      <c r="AI22" s="156"/>
      <c r="AJ22" s="150"/>
      <c r="AK22" s="151"/>
      <c r="AL22" s="151"/>
      <c r="AM22" s="152"/>
      <c r="AN22" s="150"/>
      <c r="AO22" s="151"/>
      <c r="AP22" s="151"/>
      <c r="AQ22" s="151"/>
      <c r="AR22" s="151"/>
      <c r="AS22" s="151"/>
      <c r="AT22" s="152"/>
      <c r="AU22" s="150"/>
      <c r="AV22" s="151"/>
      <c r="AW22" s="151"/>
      <c r="AX22" s="151"/>
      <c r="AY22" s="151"/>
      <c r="AZ22" s="151"/>
      <c r="BA22" s="151"/>
      <c r="BB22" s="151"/>
      <c r="BC22" s="151"/>
      <c r="BD22" s="152"/>
      <c r="BE22" s="150"/>
      <c r="BF22" s="151"/>
      <c r="BG22" s="151"/>
      <c r="BH22" s="151"/>
      <c r="BI22" s="152"/>
      <c r="BJ22" s="150"/>
      <c r="BK22" s="151"/>
      <c r="BL22" s="151"/>
      <c r="BM22" s="151"/>
      <c r="BN22" s="151"/>
      <c r="BO22" s="151"/>
      <c r="BP22" s="151"/>
      <c r="BQ22" s="152"/>
      <c r="BR22" s="150"/>
      <c r="BS22" s="151"/>
      <c r="BT22" s="151"/>
      <c r="BU22" s="151"/>
      <c r="BV22" s="152"/>
      <c r="BW22" s="150"/>
      <c r="BX22" s="151"/>
      <c r="BY22" s="151"/>
      <c r="BZ22" s="151"/>
      <c r="CA22" s="152"/>
      <c r="CB22" s="150"/>
      <c r="CC22" s="151"/>
      <c r="CD22" s="151"/>
      <c r="CE22" s="151"/>
      <c r="CF22" s="152"/>
      <c r="CG22" s="150"/>
      <c r="CH22" s="151"/>
      <c r="CI22" s="151"/>
      <c r="CJ22" s="151"/>
      <c r="CK22" s="151"/>
      <c r="CL22" s="151"/>
      <c r="CM22" s="151"/>
      <c r="CN22" s="152"/>
      <c r="CO22" s="161"/>
      <c r="CP22" s="151"/>
      <c r="CQ22" s="151"/>
      <c r="CR22" s="151"/>
      <c r="CS22" s="151"/>
      <c r="CT22" s="151"/>
      <c r="CU22" s="156"/>
      <c r="CV22" s="150"/>
      <c r="CW22" s="151"/>
      <c r="CX22" s="151"/>
      <c r="CY22" s="151"/>
      <c r="CZ22" s="151"/>
      <c r="DA22" s="151"/>
      <c r="DB22" s="152"/>
      <c r="DC22" s="150"/>
      <c r="DD22" s="151"/>
      <c r="DE22" s="151"/>
      <c r="DF22" s="151"/>
      <c r="DG22" s="151"/>
      <c r="DH22" s="152"/>
      <c r="DI22" s="150"/>
      <c r="DJ22" s="151"/>
      <c r="DK22" s="151"/>
      <c r="DL22" s="152"/>
      <c r="DM22" s="150"/>
      <c r="DN22" s="151"/>
      <c r="DO22" s="151"/>
      <c r="DP22" s="151"/>
      <c r="DQ22" s="151"/>
      <c r="DR22" s="151"/>
      <c r="DS22" s="152"/>
      <c r="DT22" s="144"/>
      <c r="DW22" s="145"/>
      <c r="DX22" s="145"/>
      <c r="DY22" s="145"/>
    </row>
    <row r="23" spans="1:129" ht="15" thickBot="1" x14ac:dyDescent="0.4">
      <c r="A23" s="146" t="s">
        <v>322</v>
      </c>
      <c r="B23" s="150"/>
      <c r="C23" s="151"/>
      <c r="D23" s="151"/>
      <c r="E23" s="151"/>
      <c r="F23" s="151"/>
      <c r="G23" s="151"/>
      <c r="H23" s="151"/>
      <c r="I23" s="151"/>
      <c r="J23" s="152"/>
      <c r="K23" s="150"/>
      <c r="L23" s="151"/>
      <c r="M23" s="151"/>
      <c r="N23" s="151"/>
      <c r="O23" s="151"/>
      <c r="P23" s="151"/>
      <c r="Q23" s="151"/>
      <c r="R23" s="151"/>
      <c r="S23" s="151"/>
      <c r="T23" s="151"/>
      <c r="U23" s="152"/>
      <c r="V23" s="147"/>
      <c r="W23" s="151"/>
      <c r="X23" s="151"/>
      <c r="Y23" s="151"/>
      <c r="Z23" s="151"/>
      <c r="AA23" s="151"/>
      <c r="AB23" s="151"/>
      <c r="AC23" s="151"/>
      <c r="AD23" s="154"/>
      <c r="AE23" s="155"/>
      <c r="AF23" s="151"/>
      <c r="AG23" s="151"/>
      <c r="AH23" s="151"/>
      <c r="AI23" s="156"/>
      <c r="AJ23" s="150"/>
      <c r="AK23" s="151"/>
      <c r="AL23" s="151"/>
      <c r="AM23" s="152"/>
      <c r="AN23" s="150"/>
      <c r="AO23" s="151"/>
      <c r="AP23" s="151"/>
      <c r="AQ23" s="151"/>
      <c r="AR23" s="151"/>
      <c r="AS23" s="151"/>
      <c r="AT23" s="152"/>
      <c r="AU23" s="150"/>
      <c r="AV23" s="151"/>
      <c r="AW23" s="151"/>
      <c r="AX23" s="151"/>
      <c r="AY23" s="151"/>
      <c r="AZ23" s="151"/>
      <c r="BA23" s="151"/>
      <c r="BB23" s="151"/>
      <c r="BC23" s="151"/>
      <c r="BD23" s="152"/>
      <c r="BE23" s="150"/>
      <c r="BF23" s="151"/>
      <c r="BG23" s="151"/>
      <c r="BH23" s="151"/>
      <c r="BI23" s="152"/>
      <c r="BJ23" s="150"/>
      <c r="BK23" s="151"/>
      <c r="BL23" s="151"/>
      <c r="BM23" s="151"/>
      <c r="BN23" s="151"/>
      <c r="BO23" s="151"/>
      <c r="BP23" s="151"/>
      <c r="BQ23" s="152"/>
      <c r="BR23" s="150"/>
      <c r="BS23" s="151"/>
      <c r="BT23" s="151"/>
      <c r="BU23" s="151"/>
      <c r="BV23" s="152"/>
      <c r="BW23" s="150"/>
      <c r="BX23" s="151"/>
      <c r="BY23" s="151"/>
      <c r="BZ23" s="151"/>
      <c r="CA23" s="152"/>
      <c r="CB23" s="150"/>
      <c r="CC23" s="151"/>
      <c r="CD23" s="151"/>
      <c r="CE23" s="151"/>
      <c r="CF23" s="152"/>
      <c r="CG23" s="150"/>
      <c r="CH23" s="151"/>
      <c r="CI23" s="151"/>
      <c r="CJ23" s="151"/>
      <c r="CK23" s="151"/>
      <c r="CL23" s="151"/>
      <c r="CM23" s="151"/>
      <c r="CN23" s="152"/>
      <c r="CO23" s="161"/>
      <c r="CP23" s="151"/>
      <c r="CQ23" s="151"/>
      <c r="CR23" s="151"/>
      <c r="CS23" s="151"/>
      <c r="CT23" s="151"/>
      <c r="CU23" s="156"/>
      <c r="CV23" s="150"/>
      <c r="CW23" s="151"/>
      <c r="CX23" s="151"/>
      <c r="CY23" s="151"/>
      <c r="CZ23" s="151"/>
      <c r="DA23" s="151"/>
      <c r="DB23" s="152"/>
      <c r="DC23" s="150"/>
      <c r="DD23" s="151"/>
      <c r="DE23" s="151"/>
      <c r="DF23" s="151"/>
      <c r="DG23" s="151"/>
      <c r="DH23" s="152"/>
      <c r="DI23" s="150"/>
      <c r="DJ23" s="151"/>
      <c r="DK23" s="151"/>
      <c r="DL23" s="152"/>
      <c r="DM23" s="150"/>
      <c r="DN23" s="151"/>
      <c r="DO23" s="151"/>
      <c r="DP23" s="151"/>
      <c r="DQ23" s="151"/>
      <c r="DR23" s="151"/>
      <c r="DS23" s="152"/>
      <c r="DT23" s="144"/>
      <c r="DW23" s="145"/>
      <c r="DX23" s="145"/>
      <c r="DY23" s="145"/>
    </row>
    <row r="24" spans="1:129" ht="15" thickBot="1" x14ac:dyDescent="0.4">
      <c r="A24" s="146" t="s">
        <v>137</v>
      </c>
      <c r="B24" s="150"/>
      <c r="C24" s="151"/>
      <c r="D24" s="151"/>
      <c r="E24" s="151"/>
      <c r="F24" s="151"/>
      <c r="G24" s="151"/>
      <c r="H24" s="151"/>
      <c r="I24" s="151"/>
      <c r="J24" s="152"/>
      <c r="K24" s="150"/>
      <c r="L24" s="151"/>
      <c r="M24" s="151"/>
      <c r="N24" s="151"/>
      <c r="O24" s="151"/>
      <c r="P24" s="151"/>
      <c r="Q24" s="151"/>
      <c r="R24" s="151"/>
      <c r="S24" s="151"/>
      <c r="T24" s="151"/>
      <c r="U24" s="152"/>
      <c r="V24" s="150"/>
      <c r="W24" s="151"/>
      <c r="X24" s="151"/>
      <c r="Y24" s="151"/>
      <c r="Z24" s="151"/>
      <c r="AA24" s="151"/>
      <c r="AB24" s="151"/>
      <c r="AC24" s="151"/>
      <c r="AD24" s="154"/>
      <c r="AE24" s="155"/>
      <c r="AF24" s="151"/>
      <c r="AG24" s="151"/>
      <c r="AH24" s="151"/>
      <c r="AI24" s="156"/>
      <c r="AJ24" s="150"/>
      <c r="AK24" s="151"/>
      <c r="AL24" s="151"/>
      <c r="AM24" s="152"/>
      <c r="AN24" s="150"/>
      <c r="AO24" s="165"/>
      <c r="AP24" s="151"/>
      <c r="AQ24" s="151"/>
      <c r="AR24" s="151"/>
      <c r="AS24" s="151"/>
      <c r="AT24" s="152"/>
      <c r="AU24" s="150"/>
      <c r="AV24" s="151"/>
      <c r="AW24" s="151"/>
      <c r="AX24" s="151"/>
      <c r="AY24" s="151"/>
      <c r="AZ24" s="151"/>
      <c r="BA24" s="151"/>
      <c r="BB24" s="151"/>
      <c r="BC24" s="151"/>
      <c r="BD24" s="152"/>
      <c r="BE24" s="150"/>
      <c r="BF24" s="151"/>
      <c r="BG24" s="151"/>
      <c r="BH24" s="151"/>
      <c r="BI24" s="152"/>
      <c r="BJ24" s="166"/>
      <c r="BK24" s="151"/>
      <c r="BL24" s="151"/>
      <c r="BM24" s="151"/>
      <c r="BN24" s="151"/>
      <c r="BO24" s="151"/>
      <c r="BP24" s="151"/>
      <c r="BQ24" s="152"/>
      <c r="BR24" s="150"/>
      <c r="BS24" s="151"/>
      <c r="BT24" s="151"/>
      <c r="BU24" s="151"/>
      <c r="BV24" s="152"/>
      <c r="BW24" s="150"/>
      <c r="BX24" s="151"/>
      <c r="BY24" s="151"/>
      <c r="BZ24" s="151"/>
      <c r="CA24" s="152"/>
      <c r="CB24" s="150"/>
      <c r="CC24" s="151"/>
      <c r="CD24" s="151"/>
      <c r="CE24" s="151"/>
      <c r="CF24" s="152"/>
      <c r="CG24" s="150"/>
      <c r="CH24" s="151"/>
      <c r="CI24" s="151"/>
      <c r="CJ24" s="151"/>
      <c r="CK24" s="151"/>
      <c r="CL24" s="151"/>
      <c r="CM24" s="151"/>
      <c r="CN24" s="152"/>
      <c r="CO24" s="161"/>
      <c r="CP24" s="151"/>
      <c r="CQ24" s="151"/>
      <c r="CR24" s="151"/>
      <c r="CS24" s="151"/>
      <c r="CT24" s="151"/>
      <c r="CU24" s="156"/>
      <c r="CV24" s="150"/>
      <c r="CW24" s="151"/>
      <c r="CX24" s="165"/>
      <c r="CY24" s="151"/>
      <c r="CZ24" s="151"/>
      <c r="DA24" s="165"/>
      <c r="DB24" s="152"/>
      <c r="DC24" s="150"/>
      <c r="DD24" s="151"/>
      <c r="DE24" s="151"/>
      <c r="DF24" s="151"/>
      <c r="DG24" s="151"/>
      <c r="DH24" s="152"/>
      <c r="DI24" s="150"/>
      <c r="DJ24" s="151"/>
      <c r="DK24" s="151"/>
      <c r="DL24" s="152"/>
      <c r="DM24" s="150"/>
      <c r="DN24" s="151"/>
      <c r="DO24" s="151"/>
      <c r="DP24" s="165"/>
      <c r="DQ24" s="165"/>
      <c r="DR24" s="165"/>
      <c r="DS24" s="172"/>
      <c r="DT24" s="144"/>
      <c r="DW24" s="145"/>
      <c r="DX24" s="145"/>
      <c r="DY24" s="145"/>
    </row>
    <row r="25" spans="1:129" ht="15" thickBot="1" x14ac:dyDescent="0.4">
      <c r="A25" s="146" t="s">
        <v>319</v>
      </c>
      <c r="B25" s="150"/>
      <c r="C25" s="151"/>
      <c r="D25" s="151"/>
      <c r="E25" s="151"/>
      <c r="F25" s="151"/>
      <c r="G25" s="151"/>
      <c r="H25" s="151"/>
      <c r="I25" s="151"/>
      <c r="J25" s="152"/>
      <c r="K25" s="147"/>
      <c r="L25" s="148"/>
      <c r="M25" s="148"/>
      <c r="N25" s="148"/>
      <c r="O25" s="148"/>
      <c r="P25" s="148"/>
      <c r="Q25" s="148"/>
      <c r="R25" s="151"/>
      <c r="S25" s="151"/>
      <c r="T25" s="151"/>
      <c r="U25" s="152"/>
      <c r="V25" s="150"/>
      <c r="W25" s="151"/>
      <c r="X25" s="151"/>
      <c r="Y25" s="151"/>
      <c r="Z25" s="151"/>
      <c r="AA25" s="151"/>
      <c r="AB25" s="151"/>
      <c r="AC25" s="151"/>
      <c r="AD25" s="154"/>
      <c r="AE25" s="155"/>
      <c r="AF25" s="151"/>
      <c r="AG25" s="151"/>
      <c r="AH25" s="151"/>
      <c r="AI25" s="156"/>
      <c r="AJ25" s="150"/>
      <c r="AK25" s="151"/>
      <c r="AL25" s="151"/>
      <c r="AM25" s="152"/>
      <c r="AN25" s="150"/>
      <c r="AO25" s="151"/>
      <c r="AP25" s="151"/>
      <c r="AQ25" s="151"/>
      <c r="AR25" s="151"/>
      <c r="AS25" s="151"/>
      <c r="AT25" s="152"/>
      <c r="AU25" s="150"/>
      <c r="AV25" s="151"/>
      <c r="AW25" s="151"/>
      <c r="AX25" s="151"/>
      <c r="AY25" s="151"/>
      <c r="AZ25" s="151"/>
      <c r="BA25" s="151"/>
      <c r="BB25" s="151"/>
      <c r="BC25" s="151"/>
      <c r="BD25" s="152"/>
      <c r="BE25" s="150"/>
      <c r="BF25" s="151"/>
      <c r="BG25" s="151"/>
      <c r="BH25" s="151"/>
      <c r="BI25" s="152"/>
      <c r="BJ25" s="150"/>
      <c r="BK25" s="151"/>
      <c r="BL25" s="151"/>
      <c r="BM25" s="151"/>
      <c r="BN25" s="151"/>
      <c r="BO25" s="151"/>
      <c r="BP25" s="151"/>
      <c r="BQ25" s="152"/>
      <c r="BR25" s="150"/>
      <c r="BS25" s="151"/>
      <c r="BT25" s="151"/>
      <c r="BU25" s="151"/>
      <c r="BV25" s="152"/>
      <c r="BW25" s="150"/>
      <c r="BX25" s="151"/>
      <c r="BY25" s="151"/>
      <c r="BZ25" s="151"/>
      <c r="CA25" s="152"/>
      <c r="CB25" s="150"/>
      <c r="CC25" s="151"/>
      <c r="CD25" s="151"/>
      <c r="CE25" s="151"/>
      <c r="CF25" s="152"/>
      <c r="CG25" s="150"/>
      <c r="CH25" s="151"/>
      <c r="CI25" s="151"/>
      <c r="CJ25" s="151"/>
      <c r="CK25" s="151"/>
      <c r="CL25" s="151"/>
      <c r="CM25" s="151"/>
      <c r="CN25" s="152"/>
      <c r="CO25" s="161"/>
      <c r="CP25" s="151"/>
      <c r="CQ25" s="151"/>
      <c r="CR25" s="151"/>
      <c r="CS25" s="151"/>
      <c r="CT25" s="151"/>
      <c r="CU25" s="156"/>
      <c r="CV25" s="150"/>
      <c r="CW25" s="151"/>
      <c r="CX25" s="151"/>
      <c r="CY25" s="151"/>
      <c r="CZ25" s="151"/>
      <c r="DA25" s="151"/>
      <c r="DB25" s="152"/>
      <c r="DC25" s="150"/>
      <c r="DD25" s="151"/>
      <c r="DE25" s="151"/>
      <c r="DF25" s="151"/>
      <c r="DG25" s="151"/>
      <c r="DH25" s="152"/>
      <c r="DI25" s="150"/>
      <c r="DJ25" s="151"/>
      <c r="DK25" s="151"/>
      <c r="DL25" s="152"/>
      <c r="DM25" s="150"/>
      <c r="DN25" s="151"/>
      <c r="DO25" s="151"/>
      <c r="DP25" s="151"/>
      <c r="DQ25" s="151"/>
      <c r="DR25" s="151"/>
      <c r="DS25" s="152"/>
      <c r="DT25" s="144"/>
      <c r="DU25" s="145"/>
      <c r="DV25" s="145"/>
      <c r="DW25" s="145"/>
      <c r="DX25" s="145"/>
      <c r="DY25" s="145"/>
    </row>
    <row r="26" spans="1:129" ht="15" thickBot="1" x14ac:dyDescent="0.4">
      <c r="A26" s="146" t="s">
        <v>87</v>
      </c>
      <c r="B26" s="150"/>
      <c r="C26" s="151"/>
      <c r="D26" s="151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1"/>
      <c r="R26" s="151"/>
      <c r="S26" s="151"/>
      <c r="T26" s="151"/>
      <c r="U26" s="152"/>
      <c r="V26" s="150"/>
      <c r="W26" s="151"/>
      <c r="X26" s="151"/>
      <c r="Y26" s="151"/>
      <c r="Z26" s="151"/>
      <c r="AA26" s="148"/>
      <c r="AB26" s="151"/>
      <c r="AC26" s="151"/>
      <c r="AD26" s="154"/>
      <c r="AE26" s="155"/>
      <c r="AF26" s="151"/>
      <c r="AG26" s="151"/>
      <c r="AH26" s="151"/>
      <c r="AI26" s="156"/>
      <c r="AJ26" s="150"/>
      <c r="AK26" s="151"/>
      <c r="AL26" s="151"/>
      <c r="AM26" s="152"/>
      <c r="AN26" s="150"/>
      <c r="AO26" s="151"/>
      <c r="AP26" s="151"/>
      <c r="AQ26" s="151"/>
      <c r="AR26" s="151"/>
      <c r="AS26" s="151"/>
      <c r="AT26" s="152"/>
      <c r="AU26" s="150"/>
      <c r="AV26" s="151"/>
      <c r="AW26" s="151"/>
      <c r="AX26" s="151"/>
      <c r="AY26" s="151"/>
      <c r="AZ26" s="151"/>
      <c r="BA26" s="151"/>
      <c r="BB26" s="151"/>
      <c r="BC26" s="151"/>
      <c r="BD26" s="152"/>
      <c r="BE26" s="150"/>
      <c r="BF26" s="151"/>
      <c r="BG26" s="151"/>
      <c r="BH26" s="151"/>
      <c r="BI26" s="152"/>
      <c r="BJ26" s="150"/>
      <c r="BK26" s="151"/>
      <c r="BL26" s="151"/>
      <c r="BM26" s="151"/>
      <c r="BN26" s="151"/>
      <c r="BO26" s="151"/>
      <c r="BP26" s="151"/>
      <c r="BQ26" s="152"/>
      <c r="BR26" s="150"/>
      <c r="BS26" s="151"/>
      <c r="BT26" s="151"/>
      <c r="BU26" s="151"/>
      <c r="BV26" s="152"/>
      <c r="BW26" s="150"/>
      <c r="BX26" s="151"/>
      <c r="BY26" s="151"/>
      <c r="BZ26" s="151"/>
      <c r="CA26" s="152"/>
      <c r="CB26" s="150"/>
      <c r="CC26" s="151"/>
      <c r="CD26" s="151"/>
      <c r="CE26" s="151"/>
      <c r="CF26" s="152"/>
      <c r="CG26" s="150"/>
      <c r="CH26" s="151"/>
      <c r="CI26" s="151"/>
      <c r="CJ26" s="151"/>
      <c r="CK26" s="151"/>
      <c r="CL26" s="151"/>
      <c r="CM26" s="151"/>
      <c r="CN26" s="152"/>
      <c r="CO26" s="161"/>
      <c r="CP26" s="151"/>
      <c r="CQ26" s="151"/>
      <c r="CR26" s="151"/>
      <c r="CS26" s="151"/>
      <c r="CT26" s="151"/>
      <c r="CU26" s="156"/>
      <c r="CV26" s="150"/>
      <c r="CW26" s="151"/>
      <c r="CX26" s="151"/>
      <c r="CY26" s="151"/>
      <c r="CZ26" s="151"/>
      <c r="DA26" s="151"/>
      <c r="DB26" s="152"/>
      <c r="DC26" s="150"/>
      <c r="DD26" s="151"/>
      <c r="DE26" s="151"/>
      <c r="DF26" s="151"/>
      <c r="DG26" s="151"/>
      <c r="DH26" s="152"/>
      <c r="DI26" s="150"/>
      <c r="DJ26" s="151"/>
      <c r="DK26" s="151"/>
      <c r="DL26" s="152"/>
      <c r="DM26" s="150"/>
      <c r="DN26" s="151"/>
      <c r="DO26" s="151"/>
      <c r="DP26" s="151"/>
      <c r="DQ26" s="151"/>
      <c r="DR26" s="151"/>
      <c r="DS26" s="152"/>
      <c r="DT26" s="144"/>
      <c r="DU26" s="145"/>
      <c r="DV26" s="145"/>
      <c r="DW26" s="145"/>
      <c r="DX26" s="145"/>
      <c r="DY26" s="145"/>
    </row>
    <row r="27" spans="1:129" ht="15" thickBot="1" x14ac:dyDescent="0.4">
      <c r="A27" s="146" t="s">
        <v>214</v>
      </c>
      <c r="B27" s="150"/>
      <c r="C27" s="151"/>
      <c r="D27" s="151"/>
      <c r="E27" s="151"/>
      <c r="F27" s="151"/>
      <c r="G27" s="151"/>
      <c r="H27" s="151"/>
      <c r="I27" s="151"/>
      <c r="J27" s="152"/>
      <c r="K27" s="150"/>
      <c r="L27" s="151"/>
      <c r="M27" s="151"/>
      <c r="N27" s="151"/>
      <c r="O27" s="151"/>
      <c r="P27" s="151"/>
      <c r="Q27" s="151"/>
      <c r="R27" s="151"/>
      <c r="S27" s="151"/>
      <c r="T27" s="151"/>
      <c r="U27" s="152"/>
      <c r="V27" s="150"/>
      <c r="W27" s="151"/>
      <c r="X27" s="151"/>
      <c r="Y27" s="151"/>
      <c r="Z27" s="151"/>
      <c r="AA27" s="151"/>
      <c r="AB27" s="151"/>
      <c r="AC27" s="151"/>
      <c r="AD27" s="154"/>
      <c r="AE27" s="155"/>
      <c r="AF27" s="151"/>
      <c r="AG27" s="151"/>
      <c r="AH27" s="151"/>
      <c r="AI27" s="156"/>
      <c r="AJ27" s="150"/>
      <c r="AK27" s="151"/>
      <c r="AL27" s="151"/>
      <c r="AM27" s="152"/>
      <c r="AN27" s="150"/>
      <c r="AO27" s="151"/>
      <c r="AP27" s="151"/>
      <c r="AQ27" s="151"/>
      <c r="AR27" s="151"/>
      <c r="AS27" s="151"/>
      <c r="AT27" s="152"/>
      <c r="AU27" s="150"/>
      <c r="AV27" s="151"/>
      <c r="AW27" s="151"/>
      <c r="AX27" s="151"/>
      <c r="AY27" s="151"/>
      <c r="AZ27" s="151"/>
      <c r="BA27" s="151"/>
      <c r="BB27" s="151"/>
      <c r="BC27" s="151"/>
      <c r="BD27" s="152"/>
      <c r="BE27" s="150"/>
      <c r="BF27" s="151"/>
      <c r="BG27" s="151"/>
      <c r="BH27" s="151"/>
      <c r="BI27" s="152"/>
      <c r="BJ27" s="150"/>
      <c r="BK27" s="151"/>
      <c r="BL27" s="151"/>
      <c r="BM27" s="151"/>
      <c r="BN27" s="151"/>
      <c r="BO27" s="151"/>
      <c r="BP27" s="151"/>
      <c r="BQ27" s="152"/>
      <c r="BR27" s="150"/>
      <c r="BS27" s="151"/>
      <c r="BT27" s="151"/>
      <c r="BU27" s="151"/>
      <c r="BV27" s="152"/>
      <c r="BW27" s="147"/>
      <c r="BX27" s="148"/>
      <c r="BY27" s="148"/>
      <c r="BZ27" s="148"/>
      <c r="CA27" s="148"/>
      <c r="CB27" s="150"/>
      <c r="CC27" s="151"/>
      <c r="CD27" s="151"/>
      <c r="CE27" s="151"/>
      <c r="CF27" s="152"/>
      <c r="CG27" s="150"/>
      <c r="CH27" s="151"/>
      <c r="CI27" s="151"/>
      <c r="CJ27" s="151"/>
      <c r="CK27" s="151"/>
      <c r="CL27" s="151"/>
      <c r="CM27" s="151"/>
      <c r="CN27" s="152"/>
      <c r="CO27" s="161"/>
      <c r="CP27" s="151"/>
      <c r="CQ27" s="151"/>
      <c r="CR27" s="151"/>
      <c r="CS27" s="151"/>
      <c r="CT27" s="151"/>
      <c r="CU27" s="156"/>
      <c r="CV27" s="150"/>
      <c r="CW27" s="151"/>
      <c r="CX27" s="151"/>
      <c r="CY27" s="151"/>
      <c r="CZ27" s="151"/>
      <c r="DA27" s="151"/>
      <c r="DB27" s="152"/>
      <c r="DC27" s="150"/>
      <c r="DD27" s="151"/>
      <c r="DE27" s="151"/>
      <c r="DF27" s="151"/>
      <c r="DG27" s="151"/>
      <c r="DH27" s="152"/>
      <c r="DI27" s="150"/>
      <c r="DJ27" s="151"/>
      <c r="DK27" s="151"/>
      <c r="DL27" s="152"/>
      <c r="DM27" s="150"/>
      <c r="DN27" s="151"/>
      <c r="DO27" s="151"/>
      <c r="DP27" s="151"/>
      <c r="DQ27" s="151"/>
      <c r="DR27" s="151"/>
      <c r="DS27" s="152"/>
      <c r="DT27" s="144"/>
      <c r="DU27" s="145"/>
      <c r="DV27" s="145"/>
      <c r="DW27" s="145"/>
      <c r="DX27" s="145"/>
      <c r="DY27" s="145"/>
    </row>
    <row r="28" spans="1:129" ht="15" thickBot="1" x14ac:dyDescent="0.4">
      <c r="A28" s="146" t="s">
        <v>264</v>
      </c>
      <c r="B28" s="150"/>
      <c r="C28" s="151"/>
      <c r="D28" s="151"/>
      <c r="E28" s="151"/>
      <c r="F28" s="151"/>
      <c r="G28" s="151"/>
      <c r="H28" s="151"/>
      <c r="I28" s="151"/>
      <c r="J28" s="152"/>
      <c r="K28" s="150"/>
      <c r="L28" s="151"/>
      <c r="M28" s="151"/>
      <c r="N28" s="151"/>
      <c r="O28" s="151"/>
      <c r="P28" s="151"/>
      <c r="Q28" s="151"/>
      <c r="R28" s="151"/>
      <c r="S28" s="151"/>
      <c r="T28" s="151"/>
      <c r="U28" s="152"/>
      <c r="V28" s="150"/>
      <c r="W28" s="151"/>
      <c r="X28" s="151"/>
      <c r="Y28" s="151"/>
      <c r="Z28" s="151"/>
      <c r="AA28" s="151"/>
      <c r="AB28" s="151"/>
      <c r="AC28" s="151"/>
      <c r="AD28" s="154"/>
      <c r="AE28" s="155"/>
      <c r="AF28" s="151"/>
      <c r="AG28" s="151"/>
      <c r="AH28" s="151"/>
      <c r="AI28" s="156"/>
      <c r="AJ28" s="150"/>
      <c r="AK28" s="151"/>
      <c r="AL28" s="151"/>
      <c r="AM28" s="152"/>
      <c r="AN28" s="150"/>
      <c r="AO28" s="151"/>
      <c r="AP28" s="151"/>
      <c r="AQ28" s="151"/>
      <c r="AR28" s="151"/>
      <c r="AS28" s="151"/>
      <c r="AT28" s="152"/>
      <c r="AU28" s="150"/>
      <c r="AV28" s="151"/>
      <c r="AW28" s="151"/>
      <c r="AX28" s="151"/>
      <c r="AY28" s="151"/>
      <c r="AZ28" s="151"/>
      <c r="BA28" s="151"/>
      <c r="BB28" s="151"/>
      <c r="BC28" s="151"/>
      <c r="BD28" s="152"/>
      <c r="BE28" s="150"/>
      <c r="BF28" s="151"/>
      <c r="BG28" s="151"/>
      <c r="BH28" s="151"/>
      <c r="BI28" s="152"/>
      <c r="BJ28" s="150"/>
      <c r="BK28" s="151"/>
      <c r="BL28" s="151"/>
      <c r="BM28" s="151"/>
      <c r="BN28" s="151"/>
      <c r="BO28" s="151"/>
      <c r="BP28" s="151"/>
      <c r="BQ28" s="152"/>
      <c r="BR28" s="150"/>
      <c r="BS28" s="151"/>
      <c r="BT28" s="151"/>
      <c r="BU28" s="151"/>
      <c r="BV28" s="152"/>
      <c r="BW28" s="150"/>
      <c r="BX28" s="151"/>
      <c r="BY28" s="151"/>
      <c r="BZ28" s="151"/>
      <c r="CA28" s="152"/>
      <c r="CB28" s="150"/>
      <c r="CC28" s="151"/>
      <c r="CD28" s="151"/>
      <c r="CE28" s="151"/>
      <c r="CF28" s="152"/>
      <c r="CG28" s="150"/>
      <c r="CH28" s="151"/>
      <c r="CI28" s="151"/>
      <c r="CJ28" s="151"/>
      <c r="CK28" s="151"/>
      <c r="CL28" s="151"/>
      <c r="CM28" s="151"/>
      <c r="CN28" s="152"/>
      <c r="CO28" s="161"/>
      <c r="CP28" s="151"/>
      <c r="CQ28" s="151"/>
      <c r="CR28" s="151"/>
      <c r="CS28" s="151"/>
      <c r="CT28" s="151"/>
      <c r="CU28" s="156"/>
      <c r="CV28" s="150"/>
      <c r="CW28" s="151"/>
      <c r="CX28" s="148"/>
      <c r="CY28" s="151"/>
      <c r="CZ28" s="151"/>
      <c r="DA28" s="148"/>
      <c r="DB28" s="152"/>
      <c r="DC28" s="150"/>
      <c r="DD28" s="151"/>
      <c r="DE28" s="151"/>
      <c r="DF28" s="151"/>
      <c r="DG28" s="151"/>
      <c r="DH28" s="152"/>
      <c r="DI28" s="150"/>
      <c r="DJ28" s="151"/>
      <c r="DK28" s="151"/>
      <c r="DL28" s="152"/>
      <c r="DM28" s="150"/>
      <c r="DN28" s="151"/>
      <c r="DO28" s="151"/>
      <c r="DP28" s="151"/>
      <c r="DQ28" s="151"/>
      <c r="DR28" s="151"/>
      <c r="DS28" s="152"/>
      <c r="DT28" s="144"/>
      <c r="DU28" s="145"/>
      <c r="DV28" s="145"/>
      <c r="DW28" s="145"/>
      <c r="DX28" s="145"/>
      <c r="DY28" s="145"/>
    </row>
    <row r="29" spans="1:129" ht="15" thickBot="1" x14ac:dyDescent="0.4">
      <c r="A29" s="146" t="s">
        <v>332</v>
      </c>
      <c r="B29" s="150"/>
      <c r="C29" s="151"/>
      <c r="D29" s="151"/>
      <c r="E29" s="151"/>
      <c r="F29" s="151"/>
      <c r="G29" s="151"/>
      <c r="H29" s="151"/>
      <c r="I29" s="151"/>
      <c r="J29" s="152"/>
      <c r="K29" s="150"/>
      <c r="L29" s="151"/>
      <c r="M29" s="151"/>
      <c r="N29" s="151"/>
      <c r="O29" s="151"/>
      <c r="P29" s="151"/>
      <c r="Q29" s="151"/>
      <c r="R29" s="151"/>
      <c r="S29" s="151"/>
      <c r="T29" s="151"/>
      <c r="U29" s="152"/>
      <c r="V29" s="150"/>
      <c r="W29" s="151"/>
      <c r="X29" s="151"/>
      <c r="Y29" s="151"/>
      <c r="Z29" s="151"/>
      <c r="AA29" s="151"/>
      <c r="AB29" s="151"/>
      <c r="AC29" s="151"/>
      <c r="AD29" s="154"/>
      <c r="AE29" s="155"/>
      <c r="AF29" s="151"/>
      <c r="AG29" s="151"/>
      <c r="AH29" s="151"/>
      <c r="AI29" s="156"/>
      <c r="AJ29" s="150"/>
      <c r="AK29" s="151"/>
      <c r="AL29" s="151"/>
      <c r="AM29" s="152"/>
      <c r="AN29" s="150"/>
      <c r="AO29" s="151"/>
      <c r="AP29" s="151"/>
      <c r="AQ29" s="151"/>
      <c r="AR29" s="151"/>
      <c r="AS29" s="151"/>
      <c r="AT29" s="152"/>
      <c r="AU29" s="150"/>
      <c r="AV29" s="151"/>
      <c r="AW29" s="151"/>
      <c r="AX29" s="151"/>
      <c r="AY29" s="151"/>
      <c r="AZ29" s="151"/>
      <c r="BA29" s="151"/>
      <c r="BB29" s="151"/>
      <c r="BC29" s="151"/>
      <c r="BD29" s="152"/>
      <c r="BE29" s="150"/>
      <c r="BF29" s="151"/>
      <c r="BG29" s="151"/>
      <c r="BH29" s="151"/>
      <c r="BI29" s="152"/>
      <c r="BJ29" s="150"/>
      <c r="BK29" s="151"/>
      <c r="BL29" s="151"/>
      <c r="BM29" s="151"/>
      <c r="BN29" s="151"/>
      <c r="BO29" s="151"/>
      <c r="BP29" s="151"/>
      <c r="BQ29" s="152"/>
      <c r="BR29" s="150"/>
      <c r="BS29" s="151"/>
      <c r="BT29" s="151"/>
      <c r="BU29" s="151"/>
      <c r="BV29" s="152"/>
      <c r="BW29" s="150"/>
      <c r="BX29" s="151"/>
      <c r="BY29" s="151"/>
      <c r="BZ29" s="151"/>
      <c r="CA29" s="152"/>
      <c r="CB29" s="150"/>
      <c r="CC29" s="151"/>
      <c r="CD29" s="151"/>
      <c r="CE29" s="151"/>
      <c r="CF29" s="152"/>
      <c r="CG29" s="150"/>
      <c r="CH29" s="151"/>
      <c r="CI29" s="151"/>
      <c r="CJ29" s="151"/>
      <c r="CK29" s="151"/>
      <c r="CL29" s="151"/>
      <c r="CM29" s="151"/>
      <c r="CN29" s="152"/>
      <c r="CO29" s="161"/>
      <c r="CP29" s="151"/>
      <c r="CQ29" s="151"/>
      <c r="CR29" s="151"/>
      <c r="CS29" s="151"/>
      <c r="CT29" s="151"/>
      <c r="CU29" s="156"/>
      <c r="CV29" s="150"/>
      <c r="CW29" s="151"/>
      <c r="CX29" s="151"/>
      <c r="CY29" s="151"/>
      <c r="CZ29" s="151"/>
      <c r="DA29" s="151"/>
      <c r="DB29" s="152"/>
      <c r="DC29" s="150"/>
      <c r="DD29" s="151"/>
      <c r="DE29" s="151"/>
      <c r="DF29" s="151"/>
      <c r="DG29" s="151"/>
      <c r="DH29" s="152"/>
      <c r="DI29" s="150"/>
      <c r="DJ29" s="151"/>
      <c r="DK29" s="151"/>
      <c r="DL29" s="152"/>
      <c r="DM29" s="147"/>
      <c r="DN29" s="148"/>
      <c r="DO29" s="148"/>
      <c r="DP29" s="148"/>
      <c r="DQ29" s="148"/>
      <c r="DR29" s="148"/>
      <c r="DS29" s="149"/>
      <c r="DT29" s="144"/>
      <c r="DU29" s="145"/>
      <c r="DV29" s="145"/>
      <c r="DW29" s="145"/>
      <c r="DX29" s="145"/>
      <c r="DY29" s="145"/>
    </row>
    <row r="30" spans="1:129" ht="15" thickBot="1" x14ac:dyDescent="0.4">
      <c r="A30" s="146" t="s">
        <v>107</v>
      </c>
      <c r="B30" s="147"/>
      <c r="C30" s="148"/>
      <c r="D30" s="148"/>
      <c r="E30" s="148"/>
      <c r="F30" s="148"/>
      <c r="G30" s="148"/>
      <c r="H30" s="148"/>
      <c r="I30" s="148"/>
      <c r="J30" s="149"/>
      <c r="K30" s="150"/>
      <c r="L30" s="151"/>
      <c r="M30" s="151"/>
      <c r="N30" s="151"/>
      <c r="O30" s="151"/>
      <c r="P30" s="151"/>
      <c r="Q30" s="151"/>
      <c r="R30" s="151"/>
      <c r="S30" s="151"/>
      <c r="T30" s="151"/>
      <c r="U30" s="152"/>
      <c r="V30" s="147"/>
      <c r="W30" s="148"/>
      <c r="X30" s="148"/>
      <c r="Y30" s="148"/>
      <c r="Z30" s="148"/>
      <c r="AA30" s="148"/>
      <c r="AB30" s="148"/>
      <c r="AC30" s="151"/>
      <c r="AD30" s="154"/>
      <c r="AE30" s="155"/>
      <c r="AF30" s="148"/>
      <c r="AG30" s="148"/>
      <c r="AH30" s="148"/>
      <c r="AI30" s="156"/>
      <c r="AJ30" s="150"/>
      <c r="AK30" s="151"/>
      <c r="AL30" s="151"/>
      <c r="AM30" s="152"/>
      <c r="AN30" s="147"/>
      <c r="AO30" s="148"/>
      <c r="AP30" s="148"/>
      <c r="AQ30" s="148"/>
      <c r="AR30" s="151"/>
      <c r="AS30" s="151"/>
      <c r="AT30" s="152"/>
      <c r="AU30" s="150"/>
      <c r="AV30" s="151"/>
      <c r="AW30" s="151"/>
      <c r="AX30" s="151"/>
      <c r="AY30" s="151"/>
      <c r="AZ30" s="151"/>
      <c r="BA30" s="151"/>
      <c r="BB30" s="148"/>
      <c r="BC30" s="148"/>
      <c r="BD30" s="149"/>
      <c r="BE30" s="147"/>
      <c r="BF30" s="148"/>
      <c r="BG30" s="148"/>
      <c r="BH30" s="148"/>
      <c r="BI30" s="152"/>
      <c r="BJ30" s="147"/>
      <c r="BK30" s="151"/>
      <c r="BL30" s="151"/>
      <c r="BM30" s="151"/>
      <c r="BN30" s="151"/>
      <c r="BO30" s="151"/>
      <c r="BP30" s="151"/>
      <c r="BQ30" s="152"/>
      <c r="BR30" s="157"/>
      <c r="BS30" s="158"/>
      <c r="BT30" s="158"/>
      <c r="BU30" s="158"/>
      <c r="BV30" s="163"/>
      <c r="BW30" s="147"/>
      <c r="BX30" s="148"/>
      <c r="BY30" s="148"/>
      <c r="BZ30" s="148"/>
      <c r="CA30" s="148"/>
      <c r="CB30" s="147"/>
      <c r="CC30" s="148"/>
      <c r="CD30" s="148"/>
      <c r="CE30" s="151"/>
      <c r="CF30" s="152"/>
      <c r="CG30" s="147"/>
      <c r="CH30" s="148"/>
      <c r="CI30" s="148"/>
      <c r="CJ30" s="148"/>
      <c r="CK30" s="148"/>
      <c r="CL30" s="148"/>
      <c r="CM30" s="151"/>
      <c r="CN30" s="152"/>
      <c r="CO30" s="161"/>
      <c r="CP30" s="151"/>
      <c r="CQ30" s="151"/>
      <c r="CR30" s="151"/>
      <c r="CS30" s="151"/>
      <c r="CT30" s="151"/>
      <c r="CU30" s="156"/>
      <c r="CV30" s="147"/>
      <c r="CW30" s="148"/>
      <c r="CX30" s="148"/>
      <c r="CY30" s="148"/>
      <c r="CZ30" s="148"/>
      <c r="DA30" s="148"/>
      <c r="DB30" s="149"/>
      <c r="DC30" s="147"/>
      <c r="DD30" s="148"/>
      <c r="DE30" s="151"/>
      <c r="DF30" s="148"/>
      <c r="DG30" s="151"/>
      <c r="DH30" s="152"/>
      <c r="DI30" s="147"/>
      <c r="DJ30" s="148"/>
      <c r="DK30" s="148"/>
      <c r="DL30" s="152"/>
      <c r="DM30" s="147"/>
      <c r="DN30" s="148"/>
      <c r="DO30" s="148"/>
      <c r="DP30" s="148"/>
      <c r="DQ30" s="148"/>
      <c r="DR30" s="148"/>
      <c r="DS30" s="149"/>
      <c r="DT30" s="144"/>
      <c r="DU30" s="145"/>
      <c r="DV30" s="145"/>
      <c r="DW30" s="145"/>
      <c r="DX30" s="145"/>
      <c r="DY30" s="145"/>
    </row>
    <row r="31" spans="1:129" ht="4.5" customHeight="1" thickBot="1" x14ac:dyDescent="0.4">
      <c r="A31" s="143"/>
      <c r="B31" s="174"/>
      <c r="C31" s="145"/>
      <c r="D31" s="145"/>
      <c r="E31" s="145"/>
      <c r="F31" s="145"/>
      <c r="G31" s="145"/>
      <c r="H31" s="145"/>
      <c r="I31" s="145"/>
      <c r="J31" s="175"/>
      <c r="K31" s="174"/>
      <c r="L31" s="145"/>
      <c r="M31" s="145"/>
      <c r="N31" s="145"/>
      <c r="O31" s="145"/>
      <c r="P31" s="145"/>
      <c r="Q31" s="145"/>
      <c r="R31" s="145"/>
      <c r="S31" s="145"/>
      <c r="T31" s="145"/>
      <c r="U31" s="175"/>
      <c r="V31" s="174"/>
      <c r="W31" s="145"/>
      <c r="X31" s="145"/>
      <c r="Y31" s="145"/>
      <c r="Z31" s="145"/>
      <c r="AA31" s="145"/>
      <c r="AB31" s="145"/>
      <c r="AC31" s="145"/>
      <c r="AD31" s="176"/>
      <c r="AE31" s="177"/>
      <c r="AF31" s="145"/>
      <c r="AG31" s="145"/>
      <c r="AH31" s="145"/>
      <c r="AI31" s="143"/>
      <c r="AJ31" s="174"/>
      <c r="AK31" s="145"/>
      <c r="AL31" s="145"/>
      <c r="AM31" s="175"/>
      <c r="AN31" s="174"/>
      <c r="AO31" s="145"/>
      <c r="AP31" s="145"/>
      <c r="AQ31" s="145"/>
      <c r="AR31" s="145"/>
      <c r="AS31" s="145"/>
      <c r="AT31" s="175"/>
      <c r="AU31" s="174"/>
      <c r="AV31" s="145"/>
      <c r="AW31" s="145"/>
      <c r="AX31" s="145"/>
      <c r="AY31" s="145"/>
      <c r="AZ31" s="145"/>
      <c r="BA31" s="145"/>
      <c r="BB31" s="145"/>
      <c r="BC31" s="145"/>
      <c r="BD31" s="175"/>
      <c r="BE31" s="174"/>
      <c r="BF31" s="145"/>
      <c r="BG31" s="145"/>
      <c r="BH31" s="145"/>
      <c r="BI31" s="175"/>
      <c r="BJ31" s="174"/>
      <c r="BK31" s="145"/>
      <c r="BL31" s="145"/>
      <c r="BM31" s="145"/>
      <c r="BN31" s="145"/>
      <c r="BO31" s="145"/>
      <c r="BP31" s="145"/>
      <c r="BQ31" s="175"/>
      <c r="BR31" s="174"/>
      <c r="BS31" s="145"/>
      <c r="BT31" s="145"/>
      <c r="BU31" s="145"/>
      <c r="BV31" s="175"/>
      <c r="BW31" s="174"/>
      <c r="BX31" s="145"/>
      <c r="BY31" s="145"/>
      <c r="BZ31" s="145"/>
      <c r="CA31" s="175"/>
      <c r="CB31" s="174"/>
      <c r="CC31" s="145"/>
      <c r="CD31" s="145"/>
      <c r="CE31" s="145"/>
      <c r="CF31" s="175"/>
      <c r="CG31" s="174"/>
      <c r="CH31" s="145"/>
      <c r="CI31" s="145"/>
      <c r="CJ31" s="145"/>
      <c r="CK31" s="145"/>
      <c r="CL31" s="145"/>
      <c r="CM31" s="145"/>
      <c r="CN31" s="175"/>
      <c r="CO31" s="144"/>
      <c r="CP31" s="145"/>
      <c r="CQ31" s="145"/>
      <c r="CR31" s="145"/>
      <c r="CS31" s="145"/>
      <c r="CT31" s="145"/>
      <c r="CU31" s="143"/>
      <c r="CV31" s="174"/>
      <c r="CW31" s="145"/>
      <c r="CX31" s="145"/>
      <c r="CY31" s="145"/>
      <c r="CZ31" s="145"/>
      <c r="DA31" s="145"/>
      <c r="DB31" s="175"/>
      <c r="DC31" s="174"/>
      <c r="DD31" s="145"/>
      <c r="DE31" s="145"/>
      <c r="DF31" s="145"/>
      <c r="DG31" s="145"/>
      <c r="DH31" s="175"/>
      <c r="DI31" s="174"/>
      <c r="DJ31" s="145"/>
      <c r="DK31" s="145"/>
      <c r="DL31" s="175"/>
      <c r="DM31" s="174"/>
      <c r="DN31" s="145"/>
      <c r="DO31" s="145"/>
      <c r="DP31" s="145"/>
      <c r="DQ31" s="145"/>
      <c r="DR31" s="145"/>
      <c r="DS31" s="175"/>
      <c r="DT31" s="144"/>
      <c r="DU31" s="145"/>
      <c r="DV31" s="145"/>
      <c r="DW31" s="145"/>
      <c r="DX31" s="145"/>
      <c r="DY31" s="145"/>
    </row>
    <row r="32" spans="1:129" ht="15" thickBot="1" x14ac:dyDescent="0.4">
      <c r="A32" s="178" t="s">
        <v>312</v>
      </c>
      <c r="B32" s="179"/>
      <c r="C32" s="167"/>
      <c r="D32" s="167"/>
      <c r="E32" s="168"/>
      <c r="F32" s="168"/>
      <c r="G32" s="170"/>
      <c r="H32" s="170"/>
      <c r="I32" s="170"/>
      <c r="J32" s="180"/>
      <c r="K32" s="179"/>
      <c r="L32" s="167"/>
      <c r="M32" s="167"/>
      <c r="N32" s="167"/>
      <c r="O32" s="168"/>
      <c r="P32" s="168"/>
      <c r="Q32" s="168"/>
      <c r="R32" s="170"/>
      <c r="S32" s="170"/>
      <c r="T32" s="170"/>
      <c r="U32" s="180"/>
      <c r="V32" s="179"/>
      <c r="W32" s="167"/>
      <c r="X32" s="168"/>
      <c r="Y32" s="168"/>
      <c r="Z32" s="168"/>
      <c r="AA32" s="168"/>
      <c r="AB32" s="170"/>
      <c r="AC32" s="170"/>
      <c r="AD32" s="181"/>
      <c r="AE32" s="182"/>
      <c r="AF32" s="168"/>
      <c r="AG32" s="168"/>
      <c r="AH32" s="170"/>
      <c r="AI32" s="183"/>
      <c r="AJ32" s="179"/>
      <c r="AK32" s="168"/>
      <c r="AL32" s="170"/>
      <c r="AM32" s="180"/>
      <c r="AN32" s="179"/>
      <c r="AO32" s="167"/>
      <c r="AP32" s="168"/>
      <c r="AQ32" s="168"/>
      <c r="AR32" s="170"/>
      <c r="AS32" s="170"/>
      <c r="AT32" s="180"/>
      <c r="AU32" s="179"/>
      <c r="AV32" s="167"/>
      <c r="AW32" s="168"/>
      <c r="AX32" s="168"/>
      <c r="AY32" s="168"/>
      <c r="AZ32" s="168"/>
      <c r="BA32" s="168"/>
      <c r="BB32" s="170"/>
      <c r="BC32" s="170"/>
      <c r="BD32" s="180"/>
      <c r="BE32" s="179"/>
      <c r="BF32" s="167"/>
      <c r="BG32" s="168"/>
      <c r="BH32" s="168"/>
      <c r="BI32" s="180"/>
      <c r="BJ32" s="179"/>
      <c r="BK32" s="167"/>
      <c r="BL32" s="168"/>
      <c r="BM32" s="168"/>
      <c r="BN32" s="168"/>
      <c r="BO32" s="168"/>
      <c r="BP32" s="170"/>
      <c r="BQ32" s="180"/>
      <c r="BR32" s="184"/>
      <c r="BS32" s="168"/>
      <c r="BT32" s="168"/>
      <c r="BU32" s="170"/>
      <c r="BV32" s="180"/>
      <c r="BW32" s="179"/>
      <c r="BX32" s="167"/>
      <c r="BY32" s="168"/>
      <c r="BZ32" s="168"/>
      <c r="CA32" s="180"/>
      <c r="CB32" s="179"/>
      <c r="CC32" s="167"/>
      <c r="CD32" s="168"/>
      <c r="CE32" s="170"/>
      <c r="CF32" s="180"/>
      <c r="CG32" s="179"/>
      <c r="CH32" s="167"/>
      <c r="CI32" s="168"/>
      <c r="CJ32" s="168"/>
      <c r="CK32" s="168"/>
      <c r="CL32" s="168"/>
      <c r="CM32" s="170"/>
      <c r="CN32" s="180"/>
      <c r="CO32" s="185"/>
      <c r="CP32" s="167"/>
      <c r="CQ32" s="167"/>
      <c r="CR32" s="168"/>
      <c r="CS32" s="168"/>
      <c r="CT32" s="170"/>
      <c r="CU32" s="183"/>
      <c r="CV32" s="179"/>
      <c r="CW32" s="167"/>
      <c r="CX32" s="168"/>
      <c r="CY32" s="168"/>
      <c r="CZ32" s="168"/>
      <c r="DA32" s="168"/>
      <c r="DB32" s="180"/>
      <c r="DC32" s="179"/>
      <c r="DD32" s="167"/>
      <c r="DE32" s="168"/>
      <c r="DF32" s="168"/>
      <c r="DG32" s="170"/>
      <c r="DH32" s="180"/>
      <c r="DI32" s="179"/>
      <c r="DJ32" s="167"/>
      <c r="DK32" s="168"/>
      <c r="DL32" s="186"/>
      <c r="DM32" s="179"/>
      <c r="DN32" s="167"/>
      <c r="DO32" s="167"/>
      <c r="DP32" s="168"/>
      <c r="DQ32" s="168"/>
      <c r="DR32" s="168"/>
      <c r="DS32" s="186"/>
      <c r="DT32" s="144"/>
      <c r="DU32" s="145"/>
      <c r="DV32" s="145"/>
      <c r="DW32" s="145"/>
      <c r="DX32" s="145"/>
      <c r="DY32" s="145"/>
    </row>
    <row r="33" spans="1:129" ht="15" thickBot="1" x14ac:dyDescent="0.4">
      <c r="A33" s="178" t="s">
        <v>355</v>
      </c>
      <c r="B33" s="312"/>
      <c r="C33" s="315"/>
      <c r="D33" s="315"/>
      <c r="E33" s="315"/>
      <c r="F33" s="315"/>
      <c r="G33" s="315"/>
      <c r="H33" s="315"/>
      <c r="I33" s="315"/>
      <c r="J33" s="316"/>
      <c r="K33" s="312"/>
      <c r="L33" s="315"/>
      <c r="M33" s="315"/>
      <c r="N33" s="315"/>
      <c r="O33" s="315"/>
      <c r="P33" s="315"/>
      <c r="Q33" s="315"/>
      <c r="R33" s="315"/>
      <c r="S33" s="315"/>
      <c r="T33" s="315"/>
      <c r="U33" s="316"/>
      <c r="V33" s="317"/>
      <c r="W33" s="318"/>
      <c r="X33" s="318"/>
      <c r="Y33" s="318"/>
      <c r="Z33" s="318"/>
      <c r="AA33" s="318"/>
      <c r="AB33" s="318"/>
      <c r="AC33" s="318"/>
      <c r="AD33" s="319"/>
      <c r="AE33" s="320"/>
      <c r="AF33" s="321"/>
      <c r="AG33" s="321"/>
      <c r="AH33" s="321"/>
      <c r="AI33" s="321"/>
      <c r="AJ33" s="312"/>
      <c r="AK33" s="313"/>
      <c r="AL33" s="313"/>
      <c r="AM33" s="314"/>
      <c r="AN33" s="317"/>
      <c r="AO33" s="318"/>
      <c r="AP33" s="318"/>
      <c r="AQ33" s="318"/>
      <c r="AR33" s="318"/>
      <c r="AS33" s="318"/>
      <c r="AT33" s="322"/>
      <c r="AU33" s="317"/>
      <c r="AV33" s="318"/>
      <c r="AW33" s="318"/>
      <c r="AX33" s="318"/>
      <c r="AY33" s="318"/>
      <c r="AZ33" s="318"/>
      <c r="BA33" s="318"/>
      <c r="BB33" s="318"/>
      <c r="BC33" s="318"/>
      <c r="BD33" s="322"/>
      <c r="BE33" s="312"/>
      <c r="BF33" s="313"/>
      <c r="BG33" s="313"/>
      <c r="BH33" s="313"/>
      <c r="BI33" s="314"/>
      <c r="BJ33" s="312"/>
      <c r="BK33" s="313"/>
      <c r="BL33" s="313"/>
      <c r="BM33" s="313"/>
      <c r="BN33" s="313"/>
      <c r="BO33" s="313"/>
      <c r="BP33" s="313"/>
      <c r="BQ33" s="314"/>
      <c r="BR33" s="312"/>
      <c r="BS33" s="313"/>
      <c r="BT33" s="313"/>
      <c r="BU33" s="313"/>
      <c r="BV33" s="314"/>
      <c r="BW33" s="317"/>
      <c r="BX33" s="318"/>
      <c r="BY33" s="318"/>
      <c r="BZ33" s="318"/>
      <c r="CA33" s="322"/>
      <c r="CB33" s="312"/>
      <c r="CC33" s="313"/>
      <c r="CD33" s="313"/>
      <c r="CE33" s="313"/>
      <c r="CF33" s="314"/>
      <c r="CG33" s="312"/>
      <c r="CH33" s="313"/>
      <c r="CI33" s="313"/>
      <c r="CJ33" s="313"/>
      <c r="CK33" s="313"/>
      <c r="CL33" s="313"/>
      <c r="CM33" s="313"/>
      <c r="CN33" s="314"/>
      <c r="CO33" s="325"/>
      <c r="CP33" s="326"/>
      <c r="CQ33" s="326"/>
      <c r="CR33" s="326"/>
      <c r="CS33" s="326"/>
      <c r="CT33" s="326"/>
      <c r="CU33" s="326"/>
      <c r="CV33" s="317"/>
      <c r="CW33" s="318"/>
      <c r="CX33" s="318"/>
      <c r="CY33" s="318"/>
      <c r="CZ33" s="318"/>
      <c r="DA33" s="318"/>
      <c r="DB33" s="322"/>
      <c r="DC33" s="317"/>
      <c r="DD33" s="318"/>
      <c r="DE33" s="318"/>
      <c r="DF33" s="318"/>
      <c r="DG33" s="318"/>
      <c r="DH33" s="322"/>
      <c r="DI33" s="317"/>
      <c r="DJ33" s="318"/>
      <c r="DK33" s="318"/>
      <c r="DL33" s="322"/>
      <c r="DM33" s="317"/>
      <c r="DN33" s="318"/>
      <c r="DO33" s="318"/>
      <c r="DP33" s="318"/>
      <c r="DQ33" s="318"/>
      <c r="DR33" s="318"/>
      <c r="DS33" s="322"/>
      <c r="DT33" s="144"/>
      <c r="DU33" s="145"/>
      <c r="DV33" s="145"/>
      <c r="DW33" s="145"/>
      <c r="DX33" s="145"/>
      <c r="DY33" s="145"/>
    </row>
  </sheetData>
  <mergeCells count="37">
    <mergeCell ref="CO33:CU33"/>
    <mergeCell ref="CV33:DB33"/>
    <mergeCell ref="DC33:DH33"/>
    <mergeCell ref="DI33:DL33"/>
    <mergeCell ref="DM33:DS33"/>
    <mergeCell ref="BE33:BI33"/>
    <mergeCell ref="BJ33:BQ33"/>
    <mergeCell ref="BR33:BV33"/>
    <mergeCell ref="BW33:CA33"/>
    <mergeCell ref="CB33:CF33"/>
    <mergeCell ref="CG33:CN33"/>
    <mergeCell ref="DC2:DH2"/>
    <mergeCell ref="DI2:DL2"/>
    <mergeCell ref="DM2:DS2"/>
    <mergeCell ref="B33:J33"/>
    <mergeCell ref="K33:U33"/>
    <mergeCell ref="V33:AD33"/>
    <mergeCell ref="AE33:AI33"/>
    <mergeCell ref="AJ33:AM33"/>
    <mergeCell ref="AN33:AT33"/>
    <mergeCell ref="AU33:BD33"/>
    <mergeCell ref="BR2:BV2"/>
    <mergeCell ref="BW2:CA2"/>
    <mergeCell ref="CB2:CF2"/>
    <mergeCell ref="CG2:CN2"/>
    <mergeCell ref="CO2:CU2"/>
    <mergeCell ref="CV2:DB2"/>
    <mergeCell ref="B1:DS1"/>
    <mergeCell ref="B2:J2"/>
    <mergeCell ref="K2:U2"/>
    <mergeCell ref="V2:AD2"/>
    <mergeCell ref="AE2:AI2"/>
    <mergeCell ref="AJ2:AM2"/>
    <mergeCell ref="AN2:AT2"/>
    <mergeCell ref="AU2:BD2"/>
    <mergeCell ref="BE2:BI2"/>
    <mergeCell ref="BJ2:B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D25" sqref="D25"/>
    </sheetView>
  </sheetViews>
  <sheetFormatPr defaultRowHeight="14.5" x14ac:dyDescent="0.35"/>
  <sheetData>
    <row r="1" spans="1:2" x14ac:dyDescent="0.35">
      <c r="A1" s="193" t="s">
        <v>132</v>
      </c>
      <c r="B1" s="192">
        <v>19</v>
      </c>
    </row>
    <row r="2" spans="1:2" x14ac:dyDescent="0.35">
      <c r="A2" s="193" t="s">
        <v>107</v>
      </c>
      <c r="B2" s="192">
        <v>18</v>
      </c>
    </row>
    <row r="3" spans="1:2" x14ac:dyDescent="0.35">
      <c r="A3" s="193" t="s">
        <v>142</v>
      </c>
      <c r="B3" s="192">
        <v>9</v>
      </c>
    </row>
    <row r="4" spans="1:2" x14ac:dyDescent="0.35">
      <c r="A4" s="193" t="s">
        <v>97</v>
      </c>
      <c r="B4" s="192">
        <v>8</v>
      </c>
    </row>
    <row r="5" spans="1:2" x14ac:dyDescent="0.35">
      <c r="A5" s="193" t="s">
        <v>185</v>
      </c>
      <c r="B5" s="192">
        <v>3</v>
      </c>
    </row>
    <row r="6" spans="1:2" x14ac:dyDescent="0.35">
      <c r="A6" s="193" t="s">
        <v>137</v>
      </c>
      <c r="B6" s="192">
        <v>3</v>
      </c>
    </row>
    <row r="7" spans="1:2" x14ac:dyDescent="0.35">
      <c r="A7" s="193" t="s">
        <v>155</v>
      </c>
      <c r="B7" s="192">
        <v>2</v>
      </c>
    </row>
    <row r="8" spans="1:2" x14ac:dyDescent="0.35">
      <c r="A8" s="193" t="s">
        <v>321</v>
      </c>
      <c r="B8" s="192">
        <v>2</v>
      </c>
    </row>
    <row r="9" spans="1:2" x14ac:dyDescent="0.35">
      <c r="A9" s="193" t="s">
        <v>186</v>
      </c>
      <c r="B9" s="192">
        <v>2</v>
      </c>
    </row>
    <row r="10" spans="1:2" x14ac:dyDescent="0.35">
      <c r="A10" s="193" t="s">
        <v>324</v>
      </c>
      <c r="B10" s="192">
        <v>1</v>
      </c>
    </row>
    <row r="11" spans="1:2" x14ac:dyDescent="0.35">
      <c r="A11" s="193" t="s">
        <v>325</v>
      </c>
      <c r="B11" s="192">
        <v>1</v>
      </c>
    </row>
    <row r="12" spans="1:2" x14ac:dyDescent="0.35">
      <c r="A12" s="193" t="s">
        <v>108</v>
      </c>
      <c r="B12" s="192">
        <v>1</v>
      </c>
    </row>
    <row r="13" spans="1:2" x14ac:dyDescent="0.35">
      <c r="A13" s="193" t="s">
        <v>320</v>
      </c>
      <c r="B13" s="192">
        <v>1</v>
      </c>
    </row>
    <row r="14" spans="1:2" x14ac:dyDescent="0.35">
      <c r="A14" s="193" t="s">
        <v>266</v>
      </c>
      <c r="B14" s="192">
        <v>1</v>
      </c>
    </row>
    <row r="15" spans="1:2" x14ac:dyDescent="0.35">
      <c r="A15" s="193" t="s">
        <v>167</v>
      </c>
      <c r="B15" s="192">
        <v>1</v>
      </c>
    </row>
    <row r="16" spans="1:2" x14ac:dyDescent="0.35">
      <c r="A16" s="193" t="s">
        <v>262</v>
      </c>
      <c r="B16" s="192">
        <v>1</v>
      </c>
    </row>
    <row r="17" spans="1:2" x14ac:dyDescent="0.35">
      <c r="A17" s="193" t="s">
        <v>318</v>
      </c>
      <c r="B17" s="192">
        <v>1</v>
      </c>
    </row>
    <row r="18" spans="1:2" x14ac:dyDescent="0.35">
      <c r="A18" s="193" t="s">
        <v>55</v>
      </c>
      <c r="B18" s="192">
        <v>1</v>
      </c>
    </row>
    <row r="19" spans="1:2" x14ac:dyDescent="0.35">
      <c r="A19" s="193" t="s">
        <v>101</v>
      </c>
      <c r="B19" s="192">
        <v>1</v>
      </c>
    </row>
    <row r="20" spans="1:2" x14ac:dyDescent="0.35">
      <c r="A20" s="193" t="s">
        <v>169</v>
      </c>
      <c r="B20" s="192">
        <v>1</v>
      </c>
    </row>
    <row r="21" spans="1:2" x14ac:dyDescent="0.35">
      <c r="A21" s="193" t="s">
        <v>84</v>
      </c>
      <c r="B21" s="192">
        <v>1</v>
      </c>
    </row>
    <row r="22" spans="1:2" x14ac:dyDescent="0.35">
      <c r="A22" s="193" t="s">
        <v>100</v>
      </c>
      <c r="B22" s="192">
        <v>1</v>
      </c>
    </row>
    <row r="23" spans="1:2" x14ac:dyDescent="0.35">
      <c r="A23" s="193" t="s">
        <v>322</v>
      </c>
      <c r="B23" s="192">
        <v>1</v>
      </c>
    </row>
    <row r="24" spans="1:2" x14ac:dyDescent="0.35">
      <c r="A24" s="193" t="s">
        <v>319</v>
      </c>
      <c r="B24" s="192">
        <v>1</v>
      </c>
    </row>
    <row r="25" spans="1:2" x14ac:dyDescent="0.35">
      <c r="A25" s="193" t="s">
        <v>87</v>
      </c>
      <c r="B25" s="192">
        <v>1</v>
      </c>
    </row>
    <row r="26" spans="1:2" x14ac:dyDescent="0.35">
      <c r="A26" s="193" t="s">
        <v>214</v>
      </c>
      <c r="B26" s="192">
        <v>1</v>
      </c>
    </row>
    <row r="27" spans="1:2" x14ac:dyDescent="0.35">
      <c r="A27" s="193" t="s">
        <v>264</v>
      </c>
      <c r="B27" s="192">
        <v>1</v>
      </c>
    </row>
    <row r="28" spans="1:2" x14ac:dyDescent="0.35">
      <c r="A28" s="193" t="s">
        <v>332</v>
      </c>
      <c r="B28" s="192">
        <v>1</v>
      </c>
    </row>
  </sheetData>
  <sortState ref="A1:B28">
    <sortCondition descending="1" ref="B1:B28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M10" workbookViewId="0">
      <selection activeCell="T31" sqref="T31"/>
    </sheetView>
  </sheetViews>
  <sheetFormatPr defaultRowHeight="14.5" x14ac:dyDescent="0.35"/>
  <cols>
    <col min="1" max="1" width="10.81640625" bestFit="1" customWidth="1"/>
    <col min="2" max="2" width="19.26953125" bestFit="1" customWidth="1"/>
    <col min="11" max="11" width="13.1796875" bestFit="1" customWidth="1"/>
  </cols>
  <sheetData>
    <row r="1" spans="1:13" x14ac:dyDescent="0.35">
      <c r="F1" s="192"/>
      <c r="G1" s="192" t="s">
        <v>509</v>
      </c>
      <c r="H1" s="192"/>
      <c r="I1" s="192"/>
      <c r="J1" s="192"/>
      <c r="K1" s="192"/>
      <c r="L1" s="192"/>
    </row>
    <row r="2" spans="1:13" x14ac:dyDescent="0.35">
      <c r="A2" t="s">
        <v>335</v>
      </c>
      <c r="B2" t="s">
        <v>389</v>
      </c>
      <c r="F2" s="192" t="s">
        <v>335</v>
      </c>
      <c r="G2" s="192" t="s">
        <v>299</v>
      </c>
      <c r="H2" s="192" t="s">
        <v>300</v>
      </c>
      <c r="I2" s="192" t="s">
        <v>301</v>
      </c>
      <c r="J2" s="192" t="s">
        <v>141</v>
      </c>
      <c r="K2" s="192" t="s">
        <v>138</v>
      </c>
      <c r="L2" s="192" t="s">
        <v>510</v>
      </c>
      <c r="M2" t="s">
        <v>511</v>
      </c>
    </row>
    <row r="3" spans="1:13" x14ac:dyDescent="0.35">
      <c r="A3" t="s">
        <v>371</v>
      </c>
      <c r="B3">
        <f>COUNT('Patient_variant_list '!M8:M10)</f>
        <v>3</v>
      </c>
      <c r="C3">
        <v>4.7</v>
      </c>
      <c r="F3" s="192" t="s">
        <v>336</v>
      </c>
      <c r="G3" s="192">
        <v>1</v>
      </c>
      <c r="H3" s="192">
        <v>2</v>
      </c>
      <c r="I3" s="192">
        <v>0</v>
      </c>
      <c r="J3" s="192">
        <v>0</v>
      </c>
      <c r="K3" s="192">
        <v>0</v>
      </c>
      <c r="L3" s="192">
        <v>0</v>
      </c>
      <c r="M3">
        <f>SUM(G3:L3)</f>
        <v>3</v>
      </c>
    </row>
    <row r="4" spans="1:13" x14ac:dyDescent="0.35">
      <c r="A4" t="s">
        <v>372</v>
      </c>
      <c r="B4">
        <f>COUNTA('Patient_variant_list '!P15:P18)</f>
        <v>4</v>
      </c>
      <c r="C4" s="192">
        <v>4.7</v>
      </c>
      <c r="F4" s="192" t="s">
        <v>337</v>
      </c>
      <c r="G4" s="192">
        <v>0</v>
      </c>
      <c r="H4" s="192">
        <v>4</v>
      </c>
      <c r="I4" s="192">
        <v>0</v>
      </c>
      <c r="J4" s="192">
        <v>0</v>
      </c>
      <c r="K4" s="192">
        <v>0</v>
      </c>
      <c r="L4" s="192">
        <v>0</v>
      </c>
      <c r="M4" s="192">
        <f t="shared" ref="M4:M20" si="0">SUM(G4:L4)</f>
        <v>4</v>
      </c>
    </row>
    <row r="5" spans="1:13" x14ac:dyDescent="0.35">
      <c r="A5" t="s">
        <v>373</v>
      </c>
      <c r="B5">
        <f>COUNTA('Patient_variant_list '!M23:M40)</f>
        <v>18</v>
      </c>
      <c r="C5" s="192">
        <v>4.7</v>
      </c>
      <c r="F5" s="192" t="s">
        <v>338</v>
      </c>
      <c r="G5" s="192">
        <v>0</v>
      </c>
      <c r="H5" s="192">
        <v>12</v>
      </c>
      <c r="I5" s="192">
        <v>6</v>
      </c>
      <c r="J5" s="192">
        <v>0</v>
      </c>
      <c r="K5" s="192">
        <v>0</v>
      </c>
      <c r="L5" s="192">
        <v>0</v>
      </c>
      <c r="M5" s="192">
        <f t="shared" si="0"/>
        <v>18</v>
      </c>
    </row>
    <row r="6" spans="1:13" x14ac:dyDescent="0.35">
      <c r="A6" t="s">
        <v>374</v>
      </c>
      <c r="B6">
        <f>COUNTA('Patient_variant_list '!I44:I46)</f>
        <v>3</v>
      </c>
      <c r="C6" s="192">
        <v>4.7</v>
      </c>
      <c r="F6" s="192" t="s">
        <v>339</v>
      </c>
      <c r="G6" s="192">
        <v>1</v>
      </c>
      <c r="H6" s="192">
        <v>2</v>
      </c>
      <c r="I6" s="192">
        <v>0</v>
      </c>
      <c r="J6" s="192">
        <v>0</v>
      </c>
      <c r="K6" s="192">
        <v>0</v>
      </c>
      <c r="L6" s="192">
        <v>0</v>
      </c>
      <c r="M6" s="192">
        <f t="shared" si="0"/>
        <v>3</v>
      </c>
    </row>
    <row r="7" spans="1:13" x14ac:dyDescent="0.35">
      <c r="A7" t="s">
        <v>375</v>
      </c>
      <c r="B7">
        <v>0</v>
      </c>
      <c r="C7" s="192">
        <v>4.7</v>
      </c>
      <c r="F7" s="192" t="s">
        <v>340</v>
      </c>
      <c r="G7" s="192">
        <v>0</v>
      </c>
      <c r="H7" s="192">
        <v>0</v>
      </c>
      <c r="I7" s="192">
        <v>0</v>
      </c>
      <c r="J7" s="192">
        <v>0</v>
      </c>
      <c r="K7" s="192">
        <v>0</v>
      </c>
      <c r="L7" s="192">
        <v>0</v>
      </c>
      <c r="M7" s="192">
        <f t="shared" si="0"/>
        <v>0</v>
      </c>
    </row>
    <row r="8" spans="1:13" x14ac:dyDescent="0.35">
      <c r="A8" t="s">
        <v>376</v>
      </c>
      <c r="B8">
        <f>COUNTA('Patient_variant_list '!K54:K58)</f>
        <v>5</v>
      </c>
      <c r="C8" s="192">
        <v>4.7</v>
      </c>
      <c r="F8" s="192" t="s">
        <v>341</v>
      </c>
      <c r="G8" s="192">
        <v>0</v>
      </c>
      <c r="H8" s="192">
        <v>2</v>
      </c>
      <c r="I8" s="192">
        <v>1</v>
      </c>
      <c r="J8" s="192">
        <v>1</v>
      </c>
      <c r="K8" s="192">
        <v>1</v>
      </c>
      <c r="L8" s="192">
        <v>0</v>
      </c>
      <c r="M8" s="192">
        <f t="shared" si="0"/>
        <v>5</v>
      </c>
    </row>
    <row r="9" spans="1:13" x14ac:dyDescent="0.35">
      <c r="A9" t="s">
        <v>377</v>
      </c>
      <c r="B9">
        <f>COUNTA('Patient_variant_list '!N62:N65)</f>
        <v>4</v>
      </c>
      <c r="C9" s="192">
        <v>4.7</v>
      </c>
      <c r="F9" s="192" t="s">
        <v>342</v>
      </c>
      <c r="G9" s="192">
        <v>0</v>
      </c>
      <c r="H9" s="192">
        <v>4</v>
      </c>
      <c r="I9" s="192">
        <v>0</v>
      </c>
      <c r="J9" s="192">
        <v>0</v>
      </c>
      <c r="K9" s="192">
        <v>0</v>
      </c>
      <c r="L9" s="192">
        <v>0</v>
      </c>
      <c r="M9" s="192">
        <f t="shared" si="0"/>
        <v>4</v>
      </c>
    </row>
    <row r="10" spans="1:13" x14ac:dyDescent="0.35">
      <c r="A10" t="s">
        <v>378</v>
      </c>
      <c r="B10">
        <f>COUNTA('Patient_variant_list '!I69:I72)</f>
        <v>4</v>
      </c>
      <c r="C10" s="192">
        <v>4.7</v>
      </c>
      <c r="F10" s="192" t="s">
        <v>343</v>
      </c>
      <c r="G10" s="192">
        <v>0</v>
      </c>
      <c r="H10" s="192">
        <v>4</v>
      </c>
      <c r="I10" s="192">
        <v>0</v>
      </c>
      <c r="J10" s="192">
        <v>0</v>
      </c>
      <c r="K10" s="192">
        <v>0</v>
      </c>
      <c r="L10" s="192">
        <v>0</v>
      </c>
      <c r="M10" s="192">
        <f t="shared" si="0"/>
        <v>4</v>
      </c>
    </row>
    <row r="11" spans="1:13" x14ac:dyDescent="0.35">
      <c r="A11" t="s">
        <v>379</v>
      </c>
      <c r="B11">
        <f>COUNTA('Patient_variant_list '!K76:K83)</f>
        <v>8</v>
      </c>
      <c r="C11" s="192">
        <v>4.7</v>
      </c>
      <c r="F11" s="192" t="s">
        <v>344</v>
      </c>
      <c r="G11" s="192">
        <v>0</v>
      </c>
      <c r="H11" s="192">
        <v>4</v>
      </c>
      <c r="I11" s="192">
        <v>2</v>
      </c>
      <c r="J11" s="192">
        <v>0</v>
      </c>
      <c r="K11" s="192">
        <v>2</v>
      </c>
      <c r="L11" s="192">
        <v>0</v>
      </c>
      <c r="M11" s="192">
        <f t="shared" si="0"/>
        <v>8</v>
      </c>
    </row>
    <row r="12" spans="1:13" x14ac:dyDescent="0.35">
      <c r="A12" t="s">
        <v>380</v>
      </c>
      <c r="B12">
        <f>COUNTA('Patient_variant_list '!I87)</f>
        <v>1</v>
      </c>
      <c r="C12" s="192">
        <v>4.7</v>
      </c>
      <c r="F12" s="192" t="s">
        <v>345</v>
      </c>
      <c r="G12" s="192">
        <v>0</v>
      </c>
      <c r="H12" s="192">
        <v>0</v>
      </c>
      <c r="I12" s="192">
        <v>0</v>
      </c>
      <c r="J12" s="192">
        <v>0</v>
      </c>
      <c r="K12" s="192">
        <v>0</v>
      </c>
      <c r="L12" s="192">
        <v>1</v>
      </c>
      <c r="M12" s="192">
        <f t="shared" si="0"/>
        <v>1</v>
      </c>
    </row>
    <row r="13" spans="1:13" x14ac:dyDescent="0.35">
      <c r="A13" t="s">
        <v>381</v>
      </c>
      <c r="B13">
        <f>COUNTA('Patient_variant_list '!I91:I96)</f>
        <v>6</v>
      </c>
      <c r="C13" s="192">
        <v>4.7</v>
      </c>
      <c r="F13" s="192" t="s">
        <v>346</v>
      </c>
      <c r="G13" s="192">
        <v>1</v>
      </c>
      <c r="H13" s="192">
        <v>2</v>
      </c>
      <c r="I13" s="192">
        <v>1</v>
      </c>
      <c r="J13" s="192">
        <v>0</v>
      </c>
      <c r="K13" s="192">
        <v>2</v>
      </c>
      <c r="L13" s="192">
        <v>0</v>
      </c>
      <c r="M13" s="192">
        <f t="shared" si="0"/>
        <v>6</v>
      </c>
    </row>
    <row r="14" spans="1:13" x14ac:dyDescent="0.35">
      <c r="A14" t="s">
        <v>382</v>
      </c>
      <c r="B14">
        <f>COUNTA('Patient_variant_list '!I100:I102)</f>
        <v>3</v>
      </c>
      <c r="C14" s="192">
        <v>4.7</v>
      </c>
      <c r="F14" s="192" t="s">
        <v>347</v>
      </c>
      <c r="G14" s="192">
        <v>0</v>
      </c>
      <c r="H14" s="192">
        <v>3</v>
      </c>
      <c r="I14" s="192">
        <v>0</v>
      </c>
      <c r="J14" s="192">
        <v>0</v>
      </c>
      <c r="K14" s="192">
        <v>0</v>
      </c>
      <c r="L14" s="192">
        <v>0</v>
      </c>
      <c r="M14" s="192">
        <f t="shared" si="0"/>
        <v>3</v>
      </c>
    </row>
    <row r="15" spans="1:13" x14ac:dyDescent="0.35">
      <c r="A15" t="s">
        <v>383</v>
      </c>
      <c r="B15">
        <f>COUNTA('Patient_variant_list '!L106)</f>
        <v>1</v>
      </c>
      <c r="C15" s="192">
        <v>4.7</v>
      </c>
      <c r="F15" s="192" t="s">
        <v>348</v>
      </c>
      <c r="G15" s="192">
        <v>0</v>
      </c>
      <c r="H15" s="192">
        <v>1</v>
      </c>
      <c r="I15" s="192">
        <v>0</v>
      </c>
      <c r="J15" s="192">
        <v>0</v>
      </c>
      <c r="K15" s="192">
        <v>0</v>
      </c>
      <c r="L15" s="192">
        <v>0</v>
      </c>
      <c r="M15" s="192">
        <f t="shared" si="0"/>
        <v>1</v>
      </c>
    </row>
    <row r="16" spans="1:13" x14ac:dyDescent="0.35">
      <c r="A16" t="s">
        <v>384</v>
      </c>
      <c r="B16">
        <f>COUNTA('Patient_variant_list '!K110:K111)</f>
        <v>2</v>
      </c>
      <c r="C16" s="192">
        <v>4.7</v>
      </c>
      <c r="F16" s="192" t="s">
        <v>349</v>
      </c>
      <c r="G16" s="192">
        <v>0</v>
      </c>
      <c r="H16" s="192">
        <v>2</v>
      </c>
      <c r="I16" s="192">
        <v>0</v>
      </c>
      <c r="J16" s="192">
        <v>0</v>
      </c>
      <c r="K16" s="192">
        <v>0</v>
      </c>
      <c r="L16" s="192">
        <v>0</v>
      </c>
      <c r="M16" s="192">
        <f t="shared" si="0"/>
        <v>2</v>
      </c>
    </row>
    <row r="17" spans="1:13" x14ac:dyDescent="0.35">
      <c r="A17" t="s">
        <v>385</v>
      </c>
      <c r="B17">
        <f>COUNTA('Patient_variant_list '!K115:K123)</f>
        <v>9</v>
      </c>
      <c r="C17" s="192">
        <v>4.7</v>
      </c>
      <c r="F17" s="192" t="s">
        <v>350</v>
      </c>
      <c r="G17" s="192">
        <v>2</v>
      </c>
      <c r="H17" s="192">
        <v>4</v>
      </c>
      <c r="I17" s="192">
        <v>1</v>
      </c>
      <c r="J17" s="192">
        <v>1</v>
      </c>
      <c r="K17" s="192">
        <v>1</v>
      </c>
      <c r="L17" s="192">
        <v>0</v>
      </c>
      <c r="M17" s="192">
        <f t="shared" si="0"/>
        <v>9</v>
      </c>
    </row>
    <row r="18" spans="1:13" x14ac:dyDescent="0.35">
      <c r="A18" t="s">
        <v>386</v>
      </c>
      <c r="B18">
        <f>COUNTA('Patient_variant_list '!J127:J130)</f>
        <v>4</v>
      </c>
      <c r="C18" s="192">
        <v>4.7</v>
      </c>
      <c r="F18" s="192" t="s">
        <v>351</v>
      </c>
      <c r="G18" s="192">
        <v>2</v>
      </c>
      <c r="H18" s="192">
        <v>2</v>
      </c>
      <c r="I18" s="192">
        <v>0</v>
      </c>
      <c r="J18" s="192">
        <v>0</v>
      </c>
      <c r="K18" s="192">
        <v>0</v>
      </c>
      <c r="L18" s="192">
        <v>0</v>
      </c>
      <c r="M18" s="192">
        <f t="shared" si="0"/>
        <v>4</v>
      </c>
    </row>
    <row r="19" spans="1:13" x14ac:dyDescent="0.35">
      <c r="A19" t="s">
        <v>387</v>
      </c>
      <c r="B19">
        <f>COUNTA('Patient_variant_list '!H134:H137)</f>
        <v>4</v>
      </c>
      <c r="C19" s="192">
        <v>4.7</v>
      </c>
      <c r="F19" s="192" t="s">
        <v>352</v>
      </c>
      <c r="G19" s="192">
        <v>3</v>
      </c>
      <c r="H19" s="192">
        <v>0</v>
      </c>
      <c r="I19" s="192">
        <v>0</v>
      </c>
      <c r="J19" s="192">
        <v>1</v>
      </c>
      <c r="K19" s="192">
        <v>0</v>
      </c>
      <c r="L19" s="192">
        <v>0</v>
      </c>
      <c r="M19" s="192">
        <f t="shared" si="0"/>
        <v>4</v>
      </c>
    </row>
    <row r="20" spans="1:13" x14ac:dyDescent="0.35">
      <c r="A20" t="s">
        <v>388</v>
      </c>
      <c r="B20">
        <f>COUNTA('Patient_variant_list '!K141:K146)</f>
        <v>6</v>
      </c>
      <c r="C20" s="192">
        <v>4.7</v>
      </c>
      <c r="F20" s="192" t="s">
        <v>353</v>
      </c>
      <c r="G20" s="192">
        <v>0</v>
      </c>
      <c r="H20" s="192">
        <v>3</v>
      </c>
      <c r="I20" s="192">
        <v>1</v>
      </c>
      <c r="J20" s="192">
        <v>0</v>
      </c>
      <c r="K20" s="192">
        <v>1</v>
      </c>
      <c r="L20" s="192">
        <v>1</v>
      </c>
      <c r="M20" s="192">
        <f t="shared" si="0"/>
        <v>6</v>
      </c>
    </row>
    <row r="21" spans="1:13" x14ac:dyDescent="0.35">
      <c r="A21" t="s">
        <v>391</v>
      </c>
      <c r="B21" s="195">
        <f>AVERAGE(B3:B20)</f>
        <v>4.7222222222222223</v>
      </c>
      <c r="F21" t="s">
        <v>511</v>
      </c>
      <c r="G21">
        <f>SUM(G3:G20)</f>
        <v>10</v>
      </c>
      <c r="H21" s="192">
        <f t="shared" ref="H21:L21" si="1">SUM(H3:H20)</f>
        <v>51</v>
      </c>
      <c r="I21" s="192">
        <f t="shared" si="1"/>
        <v>12</v>
      </c>
      <c r="J21" s="192">
        <f t="shared" si="1"/>
        <v>3</v>
      </c>
      <c r="K21" s="192">
        <f t="shared" si="1"/>
        <v>7</v>
      </c>
      <c r="L21" s="192">
        <f t="shared" si="1"/>
        <v>2</v>
      </c>
      <c r="M21" s="192">
        <f>SUM(G21:L21)</f>
        <v>85</v>
      </c>
    </row>
    <row r="22" spans="1:13" x14ac:dyDescent="0.35">
      <c r="A22" t="s">
        <v>392</v>
      </c>
      <c r="B22">
        <f>MEDIAN(B3:B20)</f>
        <v>4</v>
      </c>
    </row>
    <row r="23" spans="1:13" x14ac:dyDescent="0.35">
      <c r="A23" t="s">
        <v>390</v>
      </c>
      <c r="B23" s="195">
        <f>STDEV(B3:B20)</f>
        <v>4.0410475571907245</v>
      </c>
      <c r="I23" t="s">
        <v>512</v>
      </c>
    </row>
    <row r="24" spans="1:13" x14ac:dyDescent="0.35">
      <c r="G24" s="192" t="s">
        <v>300</v>
      </c>
      <c r="H24" s="192">
        <v>51</v>
      </c>
      <c r="I24" s="195">
        <f>H24/85*100</f>
        <v>60</v>
      </c>
      <c r="J24" s="192"/>
      <c r="K24" s="192"/>
      <c r="L24" s="192"/>
    </row>
    <row r="25" spans="1:13" x14ac:dyDescent="0.35">
      <c r="G25" s="192" t="s">
        <v>301</v>
      </c>
      <c r="H25" s="192">
        <v>12</v>
      </c>
      <c r="I25" s="195">
        <f t="shared" ref="I25:I29" si="2">H25/85*100</f>
        <v>14.117647058823529</v>
      </c>
    </row>
    <row r="26" spans="1:13" x14ac:dyDescent="0.35">
      <c r="G26" s="192" t="s">
        <v>299</v>
      </c>
      <c r="H26" s="192">
        <v>10</v>
      </c>
      <c r="I26" s="195">
        <f t="shared" si="2"/>
        <v>11.76470588235294</v>
      </c>
    </row>
    <row r="27" spans="1:13" x14ac:dyDescent="0.35">
      <c r="G27" s="192" t="s">
        <v>513</v>
      </c>
      <c r="H27" s="192">
        <v>7</v>
      </c>
      <c r="I27" s="195">
        <f t="shared" si="2"/>
        <v>8.235294117647058</v>
      </c>
    </row>
    <row r="28" spans="1:13" x14ac:dyDescent="0.35">
      <c r="G28" s="192" t="s">
        <v>141</v>
      </c>
      <c r="H28" s="192">
        <v>3</v>
      </c>
      <c r="I28" s="195">
        <f t="shared" si="2"/>
        <v>3.5294117647058822</v>
      </c>
    </row>
    <row r="29" spans="1:13" x14ac:dyDescent="0.35">
      <c r="G29" t="s">
        <v>431</v>
      </c>
      <c r="H29" s="192">
        <v>2</v>
      </c>
      <c r="I29" s="195">
        <f t="shared" si="2"/>
        <v>2.3529411764705883</v>
      </c>
    </row>
  </sheetData>
  <sortState ref="G24:H29">
    <sortCondition descending="1" ref="H24:H29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tabSelected="1" topLeftCell="A121" zoomScale="60" zoomScaleNormal="60" workbookViewId="0">
      <selection activeCell="A139" sqref="A139"/>
    </sheetView>
  </sheetViews>
  <sheetFormatPr defaultColWidth="9.1796875" defaultRowHeight="14.5" x14ac:dyDescent="0.35"/>
  <cols>
    <col min="1" max="1" width="26.1796875" style="196" customWidth="1"/>
    <col min="2" max="2" width="22.81640625" style="196" bestFit="1" customWidth="1"/>
    <col min="3" max="3" width="19.7265625" style="196" bestFit="1" customWidth="1"/>
    <col min="4" max="4" width="29" style="196" bestFit="1" customWidth="1"/>
    <col min="5" max="5" width="29" style="196" customWidth="1"/>
    <col min="6" max="6" width="42.54296875" style="201" customWidth="1"/>
    <col min="7" max="7" width="18" style="196" customWidth="1"/>
    <col min="8" max="8" width="18.7265625" style="196" customWidth="1"/>
    <col min="9" max="9" width="19" style="196" customWidth="1"/>
    <col min="10" max="10" width="24.81640625" style="196" customWidth="1"/>
    <col min="11" max="11" width="23" style="196" customWidth="1"/>
    <col min="12" max="12" width="46" style="196" customWidth="1"/>
    <col min="13" max="13" width="129.7265625" style="198" bestFit="1" customWidth="1"/>
    <col min="14" max="16384" width="9.1796875" style="196"/>
  </cols>
  <sheetData>
    <row r="1" spans="1:13" x14ac:dyDescent="0.35">
      <c r="F1" s="307"/>
      <c r="G1" s="307"/>
      <c r="H1" s="307"/>
      <c r="I1" s="307"/>
      <c r="J1" s="307"/>
      <c r="K1" s="307"/>
    </row>
    <row r="2" spans="1:13" s="201" customFormat="1" ht="29" x14ac:dyDescent="0.35">
      <c r="A2" s="197" t="s">
        <v>335</v>
      </c>
      <c r="B2" s="197" t="s">
        <v>6</v>
      </c>
      <c r="C2" s="197" t="s">
        <v>7</v>
      </c>
      <c r="D2" s="197" t="s">
        <v>14</v>
      </c>
      <c r="E2" s="197" t="s">
        <v>491</v>
      </c>
      <c r="F2" s="197" t="s">
        <v>490</v>
      </c>
      <c r="G2" s="197" t="s">
        <v>402</v>
      </c>
      <c r="H2" s="197" t="s">
        <v>432</v>
      </c>
      <c r="I2" s="197" t="s">
        <v>492</v>
      </c>
      <c r="J2" s="197" t="s">
        <v>411</v>
      </c>
      <c r="K2" s="197" t="s">
        <v>394</v>
      </c>
      <c r="L2" s="197" t="s">
        <v>395</v>
      </c>
      <c r="M2" s="197" t="s">
        <v>438</v>
      </c>
    </row>
    <row r="3" spans="1:13" s="208" customFormat="1" x14ac:dyDescent="0.35">
      <c r="A3" s="206" t="s">
        <v>336</v>
      </c>
      <c r="B3" s="228" t="s">
        <v>8</v>
      </c>
      <c r="C3" s="228" t="s">
        <v>9</v>
      </c>
      <c r="D3" s="228" t="s">
        <v>24</v>
      </c>
      <c r="E3" s="228"/>
      <c r="F3" s="229" t="s">
        <v>396</v>
      </c>
      <c r="G3" s="228"/>
      <c r="H3" s="228" t="s">
        <v>139</v>
      </c>
      <c r="I3" s="228" t="s">
        <v>397</v>
      </c>
      <c r="J3" s="228" t="s">
        <v>399</v>
      </c>
      <c r="K3" s="228" t="s">
        <v>398</v>
      </c>
      <c r="L3" s="206" t="s">
        <v>393</v>
      </c>
      <c r="M3" s="206" t="s">
        <v>440</v>
      </c>
    </row>
    <row r="4" spans="1:13" s="208" customFormat="1" x14ac:dyDescent="0.35">
      <c r="A4" s="339" t="s">
        <v>336</v>
      </c>
      <c r="B4" s="355" t="s">
        <v>10</v>
      </c>
      <c r="C4" s="355" t="s">
        <v>11</v>
      </c>
      <c r="D4" s="355" t="s">
        <v>25</v>
      </c>
      <c r="E4" s="333" t="s">
        <v>488</v>
      </c>
      <c r="F4" s="207" t="s">
        <v>400</v>
      </c>
      <c r="G4" s="206" t="s">
        <v>488</v>
      </c>
      <c r="H4" s="206" t="s">
        <v>433</v>
      </c>
      <c r="I4" s="242" t="s">
        <v>405</v>
      </c>
      <c r="J4" s="206" t="s">
        <v>403</v>
      </c>
      <c r="K4" s="206" t="s">
        <v>398</v>
      </c>
      <c r="L4" s="206" t="s">
        <v>407</v>
      </c>
      <c r="M4" s="206" t="s">
        <v>440</v>
      </c>
    </row>
    <row r="5" spans="1:13" s="208" customFormat="1" x14ac:dyDescent="0.35">
      <c r="A5" s="339"/>
      <c r="B5" s="355"/>
      <c r="C5" s="355"/>
      <c r="D5" s="355"/>
      <c r="E5" s="334"/>
      <c r="F5" s="207" t="s">
        <v>404</v>
      </c>
      <c r="G5" s="206" t="s">
        <v>488</v>
      </c>
      <c r="H5" s="206" t="s">
        <v>433</v>
      </c>
      <c r="I5" s="242" t="s">
        <v>405</v>
      </c>
      <c r="J5" s="206" t="s">
        <v>403</v>
      </c>
      <c r="K5" s="206" t="s">
        <v>398</v>
      </c>
      <c r="L5" s="206" t="s">
        <v>408</v>
      </c>
      <c r="M5" s="206" t="s">
        <v>440</v>
      </c>
    </row>
    <row r="6" spans="1:13" s="208" customFormat="1" x14ac:dyDescent="0.35">
      <c r="A6" s="206" t="s">
        <v>336</v>
      </c>
      <c r="B6" s="231" t="s">
        <v>12</v>
      </c>
      <c r="C6" s="231" t="s">
        <v>13</v>
      </c>
      <c r="D6" s="231" t="s">
        <v>26</v>
      </c>
      <c r="E6" s="228"/>
      <c r="F6" s="229" t="s">
        <v>409</v>
      </c>
      <c r="G6" s="228"/>
      <c r="H6" s="228" t="s">
        <v>139</v>
      </c>
      <c r="I6" s="228" t="s">
        <v>397</v>
      </c>
      <c r="J6" s="228" t="s">
        <v>399</v>
      </c>
      <c r="K6" s="228" t="s">
        <v>398</v>
      </c>
      <c r="L6" s="206" t="s">
        <v>410</v>
      </c>
      <c r="M6" s="206" t="s">
        <v>440</v>
      </c>
    </row>
    <row r="7" spans="1:13" x14ac:dyDescent="0.35">
      <c r="A7" s="60" t="s">
        <v>337</v>
      </c>
      <c r="B7" s="32" t="s">
        <v>15</v>
      </c>
      <c r="C7" s="32" t="s">
        <v>16</v>
      </c>
      <c r="D7" s="202" t="s">
        <v>41</v>
      </c>
      <c r="E7" s="22" t="s">
        <v>488</v>
      </c>
      <c r="F7" s="204" t="s">
        <v>401</v>
      </c>
      <c r="G7" s="22"/>
      <c r="H7" s="22" t="s">
        <v>139</v>
      </c>
      <c r="I7" s="242" t="s">
        <v>139</v>
      </c>
      <c r="J7" s="212" t="s">
        <v>139</v>
      </c>
      <c r="K7" s="212" t="s">
        <v>139</v>
      </c>
      <c r="L7" s="212" t="s">
        <v>139</v>
      </c>
      <c r="M7" s="22"/>
    </row>
    <row r="8" spans="1:13" x14ac:dyDescent="0.35">
      <c r="A8" s="358" t="s">
        <v>337</v>
      </c>
      <c r="B8" s="356" t="s">
        <v>17</v>
      </c>
      <c r="C8" s="340" t="s">
        <v>18</v>
      </c>
      <c r="D8" s="357" t="s">
        <v>42</v>
      </c>
      <c r="E8" s="331"/>
      <c r="F8" s="244" t="s">
        <v>412</v>
      </c>
      <c r="G8" s="243"/>
      <c r="H8" s="243"/>
      <c r="I8" s="243" t="s">
        <v>397</v>
      </c>
      <c r="J8" s="243" t="s">
        <v>413</v>
      </c>
      <c r="K8" s="243" t="s">
        <v>414</v>
      </c>
      <c r="L8" s="60" t="s">
        <v>415</v>
      </c>
      <c r="M8" s="22"/>
    </row>
    <row r="9" spans="1:13" x14ac:dyDescent="0.35">
      <c r="A9" s="359"/>
      <c r="B9" s="356"/>
      <c r="C9" s="340"/>
      <c r="D9" s="357"/>
      <c r="E9" s="332"/>
      <c r="F9" s="204" t="s">
        <v>400</v>
      </c>
      <c r="G9" s="22" t="s">
        <v>488</v>
      </c>
      <c r="H9" s="22" t="s">
        <v>433</v>
      </c>
      <c r="I9" s="242" t="s">
        <v>405</v>
      </c>
      <c r="J9" s="60" t="s">
        <v>413</v>
      </c>
      <c r="K9" s="60" t="s">
        <v>398</v>
      </c>
      <c r="L9" s="60" t="s">
        <v>416</v>
      </c>
      <c r="M9" s="22"/>
    </row>
    <row r="10" spans="1:13" s="220" customFormat="1" x14ac:dyDescent="0.35">
      <c r="A10" s="72" t="s">
        <v>337</v>
      </c>
      <c r="B10" s="262" t="s">
        <v>19</v>
      </c>
      <c r="C10" s="259" t="s">
        <v>20</v>
      </c>
      <c r="D10" s="260" t="s">
        <v>43</v>
      </c>
      <c r="E10" s="258"/>
      <c r="F10" s="257" t="s">
        <v>417</v>
      </c>
      <c r="G10" s="258" t="s">
        <v>488</v>
      </c>
      <c r="H10" s="258" t="s">
        <v>431</v>
      </c>
      <c r="I10" s="258" t="s">
        <v>397</v>
      </c>
      <c r="J10" s="258" t="s">
        <v>406</v>
      </c>
      <c r="K10" s="258" t="s">
        <v>418</v>
      </c>
      <c r="L10" s="72" t="s">
        <v>419</v>
      </c>
      <c r="M10" s="72"/>
    </row>
    <row r="11" spans="1:13" x14ac:dyDescent="0.35">
      <c r="A11" s="344" t="s">
        <v>337</v>
      </c>
      <c r="B11" s="361" t="s">
        <v>10</v>
      </c>
      <c r="C11" s="361" t="s">
        <v>21</v>
      </c>
      <c r="D11" s="360" t="s">
        <v>44</v>
      </c>
      <c r="E11" s="327" t="s">
        <v>488</v>
      </c>
      <c r="F11" s="204" t="s">
        <v>400</v>
      </c>
      <c r="G11" s="22" t="s">
        <v>488</v>
      </c>
      <c r="H11" s="22" t="s">
        <v>433</v>
      </c>
      <c r="I11" s="242" t="s">
        <v>405</v>
      </c>
      <c r="J11" s="60" t="s">
        <v>403</v>
      </c>
      <c r="K11" s="60" t="s">
        <v>398</v>
      </c>
      <c r="L11" s="60" t="s">
        <v>407</v>
      </c>
      <c r="M11" s="22"/>
    </row>
    <row r="12" spans="1:13" x14ac:dyDescent="0.35">
      <c r="A12" s="344"/>
      <c r="B12" s="361"/>
      <c r="C12" s="361"/>
      <c r="D12" s="360"/>
      <c r="E12" s="328"/>
      <c r="F12" s="204" t="s">
        <v>404</v>
      </c>
      <c r="G12" s="22" t="s">
        <v>488</v>
      </c>
      <c r="H12" s="22" t="s">
        <v>433</v>
      </c>
      <c r="I12" s="242" t="s">
        <v>405</v>
      </c>
      <c r="J12" s="60" t="s">
        <v>403</v>
      </c>
      <c r="K12" s="60" t="s">
        <v>398</v>
      </c>
      <c r="L12" s="60" t="s">
        <v>408</v>
      </c>
      <c r="M12" s="22"/>
    </row>
    <row r="13" spans="1:13" s="208" customFormat="1" x14ac:dyDescent="0.35">
      <c r="A13" s="206" t="s">
        <v>338</v>
      </c>
      <c r="B13" s="206" t="s">
        <v>22</v>
      </c>
      <c r="C13" s="206" t="s">
        <v>23</v>
      </c>
      <c r="D13" s="206" t="s">
        <v>45</v>
      </c>
      <c r="E13" s="206" t="s">
        <v>488</v>
      </c>
      <c r="F13" s="207" t="s">
        <v>401</v>
      </c>
      <c r="G13" s="206"/>
      <c r="H13" s="206" t="s">
        <v>139</v>
      </c>
      <c r="I13" s="242" t="s">
        <v>139</v>
      </c>
      <c r="J13" s="215" t="s">
        <v>139</v>
      </c>
      <c r="K13" s="215" t="s">
        <v>139</v>
      </c>
      <c r="L13" s="215" t="s">
        <v>139</v>
      </c>
      <c r="M13" s="206"/>
    </row>
    <row r="14" spans="1:13" s="208" customFormat="1" x14ac:dyDescent="0.35">
      <c r="A14" s="339" t="s">
        <v>338</v>
      </c>
      <c r="B14" s="345" t="s">
        <v>27</v>
      </c>
      <c r="C14" s="345" t="s">
        <v>28</v>
      </c>
      <c r="D14" s="345" t="s">
        <v>46</v>
      </c>
      <c r="E14" s="235"/>
      <c r="F14" s="234" t="s">
        <v>420</v>
      </c>
      <c r="G14" s="235" t="s">
        <v>488</v>
      </c>
      <c r="H14" s="235" t="s">
        <v>431</v>
      </c>
      <c r="I14" s="235" t="s">
        <v>397</v>
      </c>
      <c r="J14" s="235" t="s">
        <v>399</v>
      </c>
      <c r="K14" s="235" t="s">
        <v>421</v>
      </c>
      <c r="L14" s="206" t="s">
        <v>422</v>
      </c>
      <c r="M14" s="206"/>
    </row>
    <row r="15" spans="1:13" s="208" customFormat="1" x14ac:dyDescent="0.35">
      <c r="A15" s="339"/>
      <c r="B15" s="345"/>
      <c r="C15" s="345"/>
      <c r="D15" s="345"/>
      <c r="E15" s="235"/>
      <c r="F15" s="234" t="s">
        <v>423</v>
      </c>
      <c r="G15" s="235" t="s">
        <v>488</v>
      </c>
      <c r="H15" s="235" t="s">
        <v>431</v>
      </c>
      <c r="I15" s="235" t="s">
        <v>397</v>
      </c>
      <c r="J15" s="235" t="s">
        <v>399</v>
      </c>
      <c r="K15" s="235" t="s">
        <v>425</v>
      </c>
      <c r="L15" s="206" t="s">
        <v>424</v>
      </c>
      <c r="M15" s="206"/>
    </row>
    <row r="16" spans="1:13" s="208" customFormat="1" ht="43.5" x14ac:dyDescent="0.35">
      <c r="A16" s="206" t="s">
        <v>338</v>
      </c>
      <c r="B16" s="228" t="s">
        <v>29</v>
      </c>
      <c r="C16" s="228" t="s">
        <v>30</v>
      </c>
      <c r="D16" s="228" t="s">
        <v>47</v>
      </c>
      <c r="E16" s="228"/>
      <c r="F16" s="229" t="s">
        <v>427</v>
      </c>
      <c r="G16" s="228"/>
      <c r="H16" s="228" t="s">
        <v>139</v>
      </c>
      <c r="I16" s="228" t="s">
        <v>397</v>
      </c>
      <c r="J16" s="228" t="s">
        <v>399</v>
      </c>
      <c r="K16" s="228" t="s">
        <v>398</v>
      </c>
      <c r="L16" s="206" t="s">
        <v>426</v>
      </c>
      <c r="M16" s="206"/>
    </row>
    <row r="17" spans="1:13" s="208" customFormat="1" x14ac:dyDescent="0.35">
      <c r="A17" s="206" t="s">
        <v>338</v>
      </c>
      <c r="B17" s="224" t="s">
        <v>17</v>
      </c>
      <c r="C17" s="240" t="s">
        <v>31</v>
      </c>
      <c r="D17" s="240" t="s">
        <v>48</v>
      </c>
      <c r="E17" s="240"/>
      <c r="F17" s="241" t="s">
        <v>507</v>
      </c>
      <c r="G17" s="240" t="s">
        <v>488</v>
      </c>
      <c r="H17" s="240" t="s">
        <v>431</v>
      </c>
      <c r="I17" s="240" t="s">
        <v>397</v>
      </c>
      <c r="J17" s="240" t="s">
        <v>474</v>
      </c>
      <c r="K17" s="240" t="s">
        <v>398</v>
      </c>
      <c r="L17" s="218" t="s">
        <v>501</v>
      </c>
      <c r="M17" s="206"/>
    </row>
    <row r="18" spans="1:13" s="208" customFormat="1" x14ac:dyDescent="0.35">
      <c r="A18" s="206" t="s">
        <v>338</v>
      </c>
      <c r="B18" s="228" t="s">
        <v>8</v>
      </c>
      <c r="C18" s="228" t="s">
        <v>32</v>
      </c>
      <c r="D18" s="228" t="s">
        <v>49</v>
      </c>
      <c r="E18" s="228"/>
      <c r="F18" s="229" t="s">
        <v>429</v>
      </c>
      <c r="G18" s="228" t="s">
        <v>488</v>
      </c>
      <c r="H18" s="228" t="s">
        <v>431</v>
      </c>
      <c r="I18" s="228" t="s">
        <v>397</v>
      </c>
      <c r="J18" s="228" t="s">
        <v>399</v>
      </c>
      <c r="K18" s="228" t="s">
        <v>398</v>
      </c>
      <c r="L18" s="206" t="s">
        <v>430</v>
      </c>
      <c r="M18" s="206"/>
    </row>
    <row r="19" spans="1:13" s="208" customFormat="1" x14ac:dyDescent="0.35">
      <c r="A19" s="339" t="s">
        <v>338</v>
      </c>
      <c r="B19" s="340" t="s">
        <v>33</v>
      </c>
      <c r="C19" s="340" t="s">
        <v>34</v>
      </c>
      <c r="D19" s="346" t="s">
        <v>50</v>
      </c>
      <c r="E19" s="243"/>
      <c r="F19" s="244" t="s">
        <v>434</v>
      </c>
      <c r="G19" s="243" t="s">
        <v>488</v>
      </c>
      <c r="H19" s="243" t="s">
        <v>431</v>
      </c>
      <c r="I19" s="243" t="s">
        <v>397</v>
      </c>
      <c r="J19" s="243" t="s">
        <v>474</v>
      </c>
      <c r="K19" s="243" t="s">
        <v>437</v>
      </c>
      <c r="L19" s="206" t="s">
        <v>503</v>
      </c>
      <c r="M19" s="206" t="s">
        <v>439</v>
      </c>
    </row>
    <row r="20" spans="1:13" s="208" customFormat="1" x14ac:dyDescent="0.35">
      <c r="A20" s="339"/>
      <c r="B20" s="340"/>
      <c r="C20" s="340"/>
      <c r="D20" s="347"/>
      <c r="E20" s="243"/>
      <c r="F20" s="244" t="s">
        <v>435</v>
      </c>
      <c r="G20" s="243" t="s">
        <v>488</v>
      </c>
      <c r="H20" s="243" t="s">
        <v>431</v>
      </c>
      <c r="I20" s="243" t="s">
        <v>397</v>
      </c>
      <c r="J20" s="243" t="s">
        <v>474</v>
      </c>
      <c r="K20" s="243" t="s">
        <v>437</v>
      </c>
      <c r="L20" s="206" t="s">
        <v>502</v>
      </c>
      <c r="M20" s="206" t="s">
        <v>439</v>
      </c>
    </row>
    <row r="21" spans="1:13" s="208" customFormat="1" x14ac:dyDescent="0.35">
      <c r="A21" s="339"/>
      <c r="B21" s="340"/>
      <c r="C21" s="340"/>
      <c r="D21" s="348"/>
      <c r="E21" s="243"/>
      <c r="F21" s="244" t="s">
        <v>436</v>
      </c>
      <c r="G21" s="243" t="s">
        <v>488</v>
      </c>
      <c r="H21" s="243" t="s">
        <v>431</v>
      </c>
      <c r="I21" s="243" t="s">
        <v>397</v>
      </c>
      <c r="J21" s="243" t="s">
        <v>474</v>
      </c>
      <c r="K21" s="243" t="s">
        <v>437</v>
      </c>
      <c r="L21" s="206" t="s">
        <v>504</v>
      </c>
      <c r="M21" s="206" t="s">
        <v>439</v>
      </c>
    </row>
    <row r="22" spans="1:13" s="208" customFormat="1" x14ac:dyDescent="0.35">
      <c r="A22" s="206" t="s">
        <v>338</v>
      </c>
      <c r="B22" s="228" t="s">
        <v>12</v>
      </c>
      <c r="C22" s="228" t="s">
        <v>35</v>
      </c>
      <c r="D22" s="228" t="s">
        <v>51</v>
      </c>
      <c r="E22" s="228"/>
      <c r="F22" s="229" t="s">
        <v>409</v>
      </c>
      <c r="G22" s="228"/>
      <c r="H22" s="228" t="s">
        <v>139</v>
      </c>
      <c r="I22" s="228" t="s">
        <v>397</v>
      </c>
      <c r="J22" s="228" t="s">
        <v>399</v>
      </c>
      <c r="K22" s="228" t="s">
        <v>398</v>
      </c>
      <c r="L22" s="206" t="s">
        <v>410</v>
      </c>
      <c r="M22" s="206" t="s">
        <v>440</v>
      </c>
    </row>
    <row r="23" spans="1:13" s="208" customFormat="1" x14ac:dyDescent="0.35">
      <c r="A23" s="206" t="s">
        <v>338</v>
      </c>
      <c r="B23" s="228" t="s">
        <v>8</v>
      </c>
      <c r="C23" s="228" t="s">
        <v>36</v>
      </c>
      <c r="D23" s="228" t="s">
        <v>52</v>
      </c>
      <c r="E23" s="228"/>
      <c r="F23" s="229" t="s">
        <v>396</v>
      </c>
      <c r="G23" s="228"/>
      <c r="H23" s="228" t="s">
        <v>139</v>
      </c>
      <c r="I23" s="228" t="s">
        <v>397</v>
      </c>
      <c r="J23" s="228" t="s">
        <v>399</v>
      </c>
      <c r="K23" s="228" t="s">
        <v>398</v>
      </c>
      <c r="L23" s="206" t="s">
        <v>393</v>
      </c>
      <c r="M23" s="206" t="s">
        <v>440</v>
      </c>
    </row>
    <row r="24" spans="1:13" s="208" customFormat="1" x14ac:dyDescent="0.35">
      <c r="A24" s="206" t="s">
        <v>338</v>
      </c>
      <c r="B24" s="206" t="s">
        <v>37</v>
      </c>
      <c r="C24" s="206" t="s">
        <v>38</v>
      </c>
      <c r="D24" s="206" t="s">
        <v>53</v>
      </c>
      <c r="E24" s="206"/>
      <c r="F24" s="207" t="s">
        <v>401</v>
      </c>
      <c r="G24" s="206"/>
      <c r="H24" s="206" t="s">
        <v>139</v>
      </c>
      <c r="I24" s="242" t="s">
        <v>139</v>
      </c>
      <c r="J24" s="206" t="s">
        <v>139</v>
      </c>
      <c r="K24" s="206" t="s">
        <v>139</v>
      </c>
      <c r="L24" s="206" t="s">
        <v>139</v>
      </c>
      <c r="M24" s="206"/>
    </row>
    <row r="25" spans="1:13" s="208" customFormat="1" x14ac:dyDescent="0.35">
      <c r="A25" s="206" t="s">
        <v>338</v>
      </c>
      <c r="B25" s="247" t="s">
        <v>39</v>
      </c>
      <c r="C25" s="247" t="s">
        <v>40</v>
      </c>
      <c r="D25" s="247" t="s">
        <v>54</v>
      </c>
      <c r="E25" s="240"/>
      <c r="F25" s="241" t="s">
        <v>441</v>
      </c>
      <c r="G25" s="240"/>
      <c r="H25" s="240" t="s">
        <v>139</v>
      </c>
      <c r="I25" s="240" t="s">
        <v>397</v>
      </c>
      <c r="J25" s="240" t="s">
        <v>444</v>
      </c>
      <c r="K25" s="240" t="s">
        <v>443</v>
      </c>
      <c r="L25" s="206" t="s">
        <v>442</v>
      </c>
      <c r="M25" s="206"/>
    </row>
    <row r="26" spans="1:13" s="208" customFormat="1" x14ac:dyDescent="0.35">
      <c r="A26" s="206" t="s">
        <v>338</v>
      </c>
      <c r="B26" s="206" t="s">
        <v>55</v>
      </c>
      <c r="C26" s="206" t="s">
        <v>57</v>
      </c>
      <c r="D26" s="206" t="s">
        <v>56</v>
      </c>
      <c r="E26" s="206"/>
      <c r="F26" s="207" t="s">
        <v>401</v>
      </c>
      <c r="G26" s="206"/>
      <c r="H26" s="206" t="s">
        <v>139</v>
      </c>
      <c r="I26" s="242" t="s">
        <v>139</v>
      </c>
      <c r="J26" s="206" t="s">
        <v>139</v>
      </c>
      <c r="K26" s="206" t="s">
        <v>139</v>
      </c>
      <c r="L26" s="206" t="s">
        <v>139</v>
      </c>
      <c r="M26" s="206"/>
    </row>
    <row r="27" spans="1:13" s="208" customFormat="1" x14ac:dyDescent="0.35">
      <c r="A27" s="206" t="s">
        <v>338</v>
      </c>
      <c r="B27" s="240" t="s">
        <v>84</v>
      </c>
      <c r="C27" s="240" t="s">
        <v>85</v>
      </c>
      <c r="D27" s="240" t="s">
        <v>86</v>
      </c>
      <c r="E27" s="240"/>
      <c r="F27" s="241" t="s">
        <v>446</v>
      </c>
      <c r="G27" s="240" t="s">
        <v>488</v>
      </c>
      <c r="H27" s="240" t="s">
        <v>433</v>
      </c>
      <c r="I27" s="240" t="s">
        <v>397</v>
      </c>
      <c r="J27" s="240" t="s">
        <v>413</v>
      </c>
      <c r="K27" s="240" t="s">
        <v>398</v>
      </c>
      <c r="L27" s="206" t="s">
        <v>445</v>
      </c>
      <c r="M27" s="206" t="s">
        <v>447</v>
      </c>
    </row>
    <row r="28" spans="1:13" s="208" customFormat="1" x14ac:dyDescent="0.35">
      <c r="A28" s="206" t="s">
        <v>338</v>
      </c>
      <c r="B28" s="206" t="s">
        <v>87</v>
      </c>
      <c r="C28" s="206" t="s">
        <v>88</v>
      </c>
      <c r="D28" s="206" t="s">
        <v>91</v>
      </c>
      <c r="E28" s="206"/>
      <c r="F28" s="207" t="s">
        <v>401</v>
      </c>
      <c r="G28" s="206"/>
      <c r="H28" s="206" t="s">
        <v>139</v>
      </c>
      <c r="I28" s="242" t="s">
        <v>139</v>
      </c>
      <c r="J28" s="206" t="s">
        <v>139</v>
      </c>
      <c r="K28" s="206" t="s">
        <v>139</v>
      </c>
      <c r="L28" s="206" t="s">
        <v>139</v>
      </c>
      <c r="M28" s="206"/>
    </row>
    <row r="29" spans="1:13" s="208" customFormat="1" x14ac:dyDescent="0.35">
      <c r="A29" s="206" t="s">
        <v>338</v>
      </c>
      <c r="B29" s="206" t="s">
        <v>22</v>
      </c>
      <c r="C29" s="206" t="s">
        <v>89</v>
      </c>
      <c r="D29" s="206" t="s">
        <v>90</v>
      </c>
      <c r="E29" s="206" t="s">
        <v>488</v>
      </c>
      <c r="F29" s="207" t="s">
        <v>401</v>
      </c>
      <c r="G29" s="206"/>
      <c r="H29" s="206" t="s">
        <v>139</v>
      </c>
      <c r="I29" s="242" t="s">
        <v>139</v>
      </c>
      <c r="J29" s="206" t="s">
        <v>139</v>
      </c>
      <c r="K29" s="206" t="s">
        <v>139</v>
      </c>
      <c r="L29" s="206" t="s">
        <v>139</v>
      </c>
      <c r="M29" s="206"/>
    </row>
    <row r="30" spans="1:13" s="208" customFormat="1" x14ac:dyDescent="0.35">
      <c r="A30" s="206" t="s">
        <v>338</v>
      </c>
      <c r="B30" s="252" t="s">
        <v>12</v>
      </c>
      <c r="C30" s="240" t="s">
        <v>95</v>
      </c>
      <c r="D30" s="240" t="s">
        <v>96</v>
      </c>
      <c r="E30" s="240"/>
      <c r="F30" s="241" t="s">
        <v>505</v>
      </c>
      <c r="G30" s="240" t="s">
        <v>488</v>
      </c>
      <c r="H30" s="240" t="s">
        <v>431</v>
      </c>
      <c r="I30" s="240" t="s">
        <v>397</v>
      </c>
      <c r="J30" s="240" t="s">
        <v>444</v>
      </c>
      <c r="K30" s="240" t="s">
        <v>398</v>
      </c>
      <c r="L30" s="206" t="s">
        <v>506</v>
      </c>
      <c r="M30" s="206" t="s">
        <v>440</v>
      </c>
    </row>
    <row r="31" spans="1:13" s="208" customFormat="1" x14ac:dyDescent="0.35">
      <c r="A31" s="343" t="s">
        <v>338</v>
      </c>
      <c r="B31" s="339" t="s">
        <v>97</v>
      </c>
      <c r="C31" s="339" t="s">
        <v>98</v>
      </c>
      <c r="D31" s="339" t="s">
        <v>99</v>
      </c>
      <c r="E31" s="329" t="s">
        <v>488</v>
      </c>
      <c r="F31" s="207" t="s">
        <v>400</v>
      </c>
      <c r="G31" s="206" t="s">
        <v>488</v>
      </c>
      <c r="H31" s="206" t="s">
        <v>433</v>
      </c>
      <c r="I31" s="242" t="s">
        <v>405</v>
      </c>
      <c r="J31" s="206" t="s">
        <v>403</v>
      </c>
      <c r="K31" s="206" t="s">
        <v>398</v>
      </c>
      <c r="L31" s="206" t="s">
        <v>407</v>
      </c>
      <c r="M31" s="206"/>
    </row>
    <row r="32" spans="1:13" s="208" customFormat="1" x14ac:dyDescent="0.35">
      <c r="A32" s="343"/>
      <c r="B32" s="339"/>
      <c r="C32" s="339"/>
      <c r="D32" s="339"/>
      <c r="E32" s="330"/>
      <c r="F32" s="207" t="s">
        <v>404</v>
      </c>
      <c r="G32" s="206" t="s">
        <v>488</v>
      </c>
      <c r="H32" s="206" t="s">
        <v>433</v>
      </c>
      <c r="I32" s="242" t="s">
        <v>405</v>
      </c>
      <c r="J32" s="206" t="s">
        <v>403</v>
      </c>
      <c r="K32" s="206" t="s">
        <v>398</v>
      </c>
      <c r="L32" s="206" t="s">
        <v>408</v>
      </c>
      <c r="M32" s="206"/>
    </row>
    <row r="33" spans="1:13" s="208" customFormat="1" x14ac:dyDescent="0.35">
      <c r="A33" s="206" t="s">
        <v>338</v>
      </c>
      <c r="B33" s="206" t="s">
        <v>100</v>
      </c>
      <c r="C33" s="206" t="s">
        <v>102</v>
      </c>
      <c r="D33" s="206" t="s">
        <v>104</v>
      </c>
      <c r="E33" s="206"/>
      <c r="F33" s="207" t="s">
        <v>400</v>
      </c>
      <c r="G33" s="206" t="s">
        <v>488</v>
      </c>
      <c r="H33" s="206" t="s">
        <v>433</v>
      </c>
      <c r="I33" s="242" t="s">
        <v>405</v>
      </c>
      <c r="J33" s="206" t="s">
        <v>453</v>
      </c>
      <c r="K33" s="206" t="s">
        <v>398</v>
      </c>
      <c r="L33" s="206" t="s">
        <v>454</v>
      </c>
      <c r="M33" s="206"/>
    </row>
    <row r="34" spans="1:13" s="208" customFormat="1" x14ac:dyDescent="0.35">
      <c r="A34" s="206" t="s">
        <v>338</v>
      </c>
      <c r="B34" s="228" t="s">
        <v>101</v>
      </c>
      <c r="C34" s="228" t="s">
        <v>103</v>
      </c>
      <c r="D34" s="228" t="s">
        <v>105</v>
      </c>
      <c r="E34" s="228"/>
      <c r="F34" s="229" t="s">
        <v>455</v>
      </c>
      <c r="G34" s="228" t="s">
        <v>488</v>
      </c>
      <c r="H34" s="228" t="s">
        <v>431</v>
      </c>
      <c r="I34" s="228" t="s">
        <v>397</v>
      </c>
      <c r="J34" s="228" t="s">
        <v>399</v>
      </c>
      <c r="K34" s="228" t="s">
        <v>456</v>
      </c>
      <c r="L34" s="209" t="s">
        <v>457</v>
      </c>
      <c r="M34" s="206"/>
    </row>
    <row r="35" spans="1:13" x14ac:dyDescent="0.35">
      <c r="A35" s="344" t="s">
        <v>339</v>
      </c>
      <c r="B35" s="362" t="s">
        <v>97</v>
      </c>
      <c r="C35" s="363" t="s">
        <v>21</v>
      </c>
      <c r="D35" s="364" t="s">
        <v>44</v>
      </c>
      <c r="E35" s="327" t="s">
        <v>488</v>
      </c>
      <c r="F35" s="204" t="s">
        <v>400</v>
      </c>
      <c r="G35" s="22" t="s">
        <v>488</v>
      </c>
      <c r="H35" s="22" t="s">
        <v>433</v>
      </c>
      <c r="I35" s="242" t="s">
        <v>405</v>
      </c>
      <c r="J35" s="60" t="s">
        <v>403</v>
      </c>
      <c r="K35" s="60" t="s">
        <v>398</v>
      </c>
      <c r="L35" s="60" t="s">
        <v>407</v>
      </c>
      <c r="M35" s="22"/>
    </row>
    <row r="36" spans="1:13" x14ac:dyDescent="0.35">
      <c r="A36" s="344"/>
      <c r="B36" s="362"/>
      <c r="C36" s="363"/>
      <c r="D36" s="364"/>
      <c r="E36" s="328"/>
      <c r="F36" s="204" t="s">
        <v>404</v>
      </c>
      <c r="G36" s="22" t="s">
        <v>488</v>
      </c>
      <c r="H36" s="22" t="s">
        <v>433</v>
      </c>
      <c r="I36" s="242" t="s">
        <v>405</v>
      </c>
      <c r="J36" s="60" t="s">
        <v>403</v>
      </c>
      <c r="K36" s="60" t="s">
        <v>398</v>
      </c>
      <c r="L36" s="60" t="s">
        <v>408</v>
      </c>
      <c r="M36" s="22"/>
    </row>
    <row r="37" spans="1:13" x14ac:dyDescent="0.35">
      <c r="A37" s="60" t="s">
        <v>339</v>
      </c>
      <c r="B37" s="264" t="s">
        <v>107</v>
      </c>
      <c r="C37" s="247" t="s">
        <v>109</v>
      </c>
      <c r="D37" s="240" t="s">
        <v>111</v>
      </c>
      <c r="E37" s="240"/>
      <c r="F37" s="241" t="s">
        <v>505</v>
      </c>
      <c r="G37" s="240" t="s">
        <v>488</v>
      </c>
      <c r="H37" s="240" t="s">
        <v>431</v>
      </c>
      <c r="I37" s="240" t="s">
        <v>397</v>
      </c>
      <c r="J37" s="240" t="s">
        <v>444</v>
      </c>
      <c r="K37" s="240" t="s">
        <v>398</v>
      </c>
      <c r="L37" s="60" t="s">
        <v>506</v>
      </c>
      <c r="M37" s="22" t="s">
        <v>440</v>
      </c>
    </row>
    <row r="38" spans="1:13" x14ac:dyDescent="0.35">
      <c r="A38" s="60" t="s">
        <v>339</v>
      </c>
      <c r="B38" s="264" t="s">
        <v>108</v>
      </c>
      <c r="C38" s="249" t="s">
        <v>110</v>
      </c>
      <c r="D38" s="243" t="s">
        <v>112</v>
      </c>
      <c r="E38" s="243"/>
      <c r="F38" s="244" t="s">
        <v>458</v>
      </c>
      <c r="G38" s="243" t="s">
        <v>488</v>
      </c>
      <c r="H38" s="243" t="s">
        <v>431</v>
      </c>
      <c r="I38" s="243" t="s">
        <v>397</v>
      </c>
      <c r="J38" s="243" t="s">
        <v>444</v>
      </c>
      <c r="K38" s="243" t="s">
        <v>421</v>
      </c>
      <c r="L38" s="60" t="s">
        <v>459</v>
      </c>
      <c r="M38" s="22" t="s">
        <v>440</v>
      </c>
    </row>
    <row r="39" spans="1:13" s="208" customFormat="1" x14ac:dyDescent="0.35">
      <c r="A39" s="206" t="s">
        <v>341</v>
      </c>
      <c r="B39" s="265" t="s">
        <v>107</v>
      </c>
      <c r="C39" s="250" t="s">
        <v>133</v>
      </c>
      <c r="D39" s="250" t="s">
        <v>135</v>
      </c>
      <c r="E39" s="240"/>
      <c r="F39" s="241" t="s">
        <v>505</v>
      </c>
      <c r="G39" s="240" t="s">
        <v>488</v>
      </c>
      <c r="H39" s="240" t="s">
        <v>431</v>
      </c>
      <c r="I39" s="240" t="s">
        <v>397</v>
      </c>
      <c r="J39" s="240" t="s">
        <v>444</v>
      </c>
      <c r="K39" s="240" t="s">
        <v>398</v>
      </c>
      <c r="L39" s="218" t="s">
        <v>506</v>
      </c>
      <c r="M39" s="206" t="s">
        <v>440</v>
      </c>
    </row>
    <row r="40" spans="1:13" s="208" customFormat="1" x14ac:dyDescent="0.35">
      <c r="A40" s="206" t="s">
        <v>341</v>
      </c>
      <c r="B40" s="238" t="s">
        <v>132</v>
      </c>
      <c r="C40" s="251" t="s">
        <v>134</v>
      </c>
      <c r="D40" s="251" t="s">
        <v>136</v>
      </c>
      <c r="E40" s="228"/>
      <c r="F40" s="229" t="s">
        <v>396</v>
      </c>
      <c r="G40" s="228"/>
      <c r="H40" s="228" t="s">
        <v>139</v>
      </c>
      <c r="I40" s="228" t="s">
        <v>397</v>
      </c>
      <c r="J40" s="228" t="s">
        <v>399</v>
      </c>
      <c r="K40" s="228" t="s">
        <v>398</v>
      </c>
      <c r="L40" s="206" t="s">
        <v>393</v>
      </c>
      <c r="M40" s="206" t="s">
        <v>440</v>
      </c>
    </row>
    <row r="41" spans="1:13" s="208" customFormat="1" x14ac:dyDescent="0.35">
      <c r="A41" s="206" t="s">
        <v>341</v>
      </c>
      <c r="B41" s="238" t="s">
        <v>132</v>
      </c>
      <c r="C41" s="238" t="s">
        <v>140</v>
      </c>
      <c r="D41" s="228" t="s">
        <v>139</v>
      </c>
      <c r="E41" s="228"/>
      <c r="F41" s="229" t="s">
        <v>396</v>
      </c>
      <c r="G41" s="228"/>
      <c r="H41" s="228" t="s">
        <v>139</v>
      </c>
      <c r="I41" s="228" t="s">
        <v>397</v>
      </c>
      <c r="J41" s="228" t="s">
        <v>399</v>
      </c>
      <c r="K41" s="228" t="s">
        <v>398</v>
      </c>
      <c r="L41" s="206" t="s">
        <v>393</v>
      </c>
      <c r="M41" s="206" t="s">
        <v>440</v>
      </c>
    </row>
    <row r="42" spans="1:13" s="208" customFormat="1" x14ac:dyDescent="0.35">
      <c r="A42" s="206" t="s">
        <v>341</v>
      </c>
      <c r="B42" s="222" t="s">
        <v>142</v>
      </c>
      <c r="C42" s="239" t="s">
        <v>143</v>
      </c>
      <c r="D42" s="239" t="s">
        <v>144</v>
      </c>
      <c r="E42" s="240"/>
      <c r="F42" s="241" t="s">
        <v>507</v>
      </c>
      <c r="G42" s="240" t="s">
        <v>488</v>
      </c>
      <c r="H42" s="240" t="s">
        <v>431</v>
      </c>
      <c r="I42" s="240" t="s">
        <v>397</v>
      </c>
      <c r="J42" s="240" t="s">
        <v>474</v>
      </c>
      <c r="K42" s="240" t="s">
        <v>398</v>
      </c>
      <c r="L42" s="218" t="s">
        <v>501</v>
      </c>
      <c r="M42" s="206"/>
    </row>
    <row r="43" spans="1:13" s="208" customFormat="1" x14ac:dyDescent="0.35">
      <c r="A43" s="206" t="s">
        <v>341</v>
      </c>
      <c r="B43" s="209" t="s">
        <v>137</v>
      </c>
      <c r="C43" s="209" t="s">
        <v>138</v>
      </c>
      <c r="D43" s="206" t="s">
        <v>139</v>
      </c>
      <c r="E43" s="206" t="s">
        <v>139</v>
      </c>
      <c r="F43" s="207" t="s">
        <v>401</v>
      </c>
      <c r="G43" s="206"/>
      <c r="H43" s="206" t="s">
        <v>139</v>
      </c>
      <c r="I43" s="242" t="s">
        <v>139</v>
      </c>
      <c r="J43" s="206" t="s">
        <v>139</v>
      </c>
      <c r="K43" s="206" t="s">
        <v>139</v>
      </c>
      <c r="L43" s="206" t="s">
        <v>139</v>
      </c>
      <c r="M43" s="206"/>
    </row>
    <row r="44" spans="1:13" s="220" customFormat="1" x14ac:dyDescent="0.35">
      <c r="A44" s="342" t="s">
        <v>342</v>
      </c>
      <c r="B44" s="341" t="s">
        <v>155</v>
      </c>
      <c r="C44" s="338" t="s">
        <v>156</v>
      </c>
      <c r="D44" s="338" t="s">
        <v>161</v>
      </c>
      <c r="E44" s="335" t="s">
        <v>488</v>
      </c>
      <c r="F44" s="232" t="s">
        <v>460</v>
      </c>
      <c r="G44" s="233" t="s">
        <v>488</v>
      </c>
      <c r="H44" s="233" t="s">
        <v>433</v>
      </c>
      <c r="I44" s="233" t="s">
        <v>397</v>
      </c>
      <c r="J44" s="233" t="s">
        <v>462</v>
      </c>
      <c r="K44" s="233" t="s">
        <v>461</v>
      </c>
      <c r="L44" s="72" t="s">
        <v>463</v>
      </c>
      <c r="M44" s="72" t="s">
        <v>440</v>
      </c>
    </row>
    <row r="45" spans="1:13" s="220" customFormat="1" x14ac:dyDescent="0.35">
      <c r="A45" s="342"/>
      <c r="B45" s="341"/>
      <c r="C45" s="338"/>
      <c r="D45" s="338"/>
      <c r="E45" s="336"/>
      <c r="F45" s="257" t="s">
        <v>464</v>
      </c>
      <c r="G45" s="258" t="s">
        <v>488</v>
      </c>
      <c r="H45" s="258" t="s">
        <v>465</v>
      </c>
      <c r="I45" s="258" t="s">
        <v>397</v>
      </c>
      <c r="J45" s="258" t="s">
        <v>428</v>
      </c>
      <c r="K45" s="258" t="s">
        <v>465</v>
      </c>
      <c r="L45" s="227" t="s">
        <v>508</v>
      </c>
      <c r="M45" s="72" t="s">
        <v>440</v>
      </c>
    </row>
    <row r="46" spans="1:13" s="220" customFormat="1" x14ac:dyDescent="0.35">
      <c r="A46" s="342"/>
      <c r="B46" s="341"/>
      <c r="C46" s="338"/>
      <c r="D46" s="338"/>
      <c r="E46" s="336"/>
      <c r="F46" s="226" t="s">
        <v>404</v>
      </c>
      <c r="G46" s="72" t="s">
        <v>488</v>
      </c>
      <c r="H46" s="72" t="s">
        <v>433</v>
      </c>
      <c r="I46" s="242" t="s">
        <v>405</v>
      </c>
      <c r="J46" s="72" t="s">
        <v>466</v>
      </c>
      <c r="K46" s="72" t="s">
        <v>461</v>
      </c>
      <c r="L46" s="72" t="s">
        <v>463</v>
      </c>
      <c r="M46" s="72" t="s">
        <v>440</v>
      </c>
    </row>
    <row r="47" spans="1:13" s="220" customFormat="1" x14ac:dyDescent="0.35">
      <c r="A47" s="342"/>
      <c r="B47" s="341"/>
      <c r="C47" s="338"/>
      <c r="D47" s="338"/>
      <c r="E47" s="337"/>
      <c r="F47" s="232" t="s">
        <v>467</v>
      </c>
      <c r="G47" s="233" t="s">
        <v>488</v>
      </c>
      <c r="H47" s="233" t="s">
        <v>433</v>
      </c>
      <c r="I47" s="233" t="s">
        <v>397</v>
      </c>
      <c r="J47" s="233" t="s">
        <v>466</v>
      </c>
      <c r="K47" s="233" t="s">
        <v>468</v>
      </c>
      <c r="L47" s="72" t="s">
        <v>463</v>
      </c>
      <c r="M47" s="72" t="s">
        <v>440</v>
      </c>
    </row>
    <row r="48" spans="1:13" x14ac:dyDescent="0.35">
      <c r="A48" s="60" t="s">
        <v>342</v>
      </c>
      <c r="B48" s="224" t="s">
        <v>142</v>
      </c>
      <c r="C48" s="240" t="s">
        <v>157</v>
      </c>
      <c r="D48" s="240" t="s">
        <v>162</v>
      </c>
      <c r="E48" s="240"/>
      <c r="F48" s="241" t="s">
        <v>507</v>
      </c>
      <c r="G48" s="240" t="s">
        <v>488</v>
      </c>
      <c r="H48" s="240" t="s">
        <v>431</v>
      </c>
      <c r="I48" s="240" t="s">
        <v>397</v>
      </c>
      <c r="J48" s="240" t="s">
        <v>474</v>
      </c>
      <c r="K48" s="240" t="s">
        <v>398</v>
      </c>
      <c r="L48" s="22" t="s">
        <v>501</v>
      </c>
      <c r="M48" s="22"/>
    </row>
    <row r="49" spans="1:13" x14ac:dyDescent="0.35">
      <c r="A49" s="60" t="s">
        <v>342</v>
      </c>
      <c r="B49" s="224" t="s">
        <v>142</v>
      </c>
      <c r="C49" s="240" t="s">
        <v>158</v>
      </c>
      <c r="D49" s="240" t="s">
        <v>163</v>
      </c>
      <c r="E49" s="240"/>
      <c r="F49" s="241" t="s">
        <v>507</v>
      </c>
      <c r="G49" s="240" t="s">
        <v>488</v>
      </c>
      <c r="H49" s="240" t="s">
        <v>431</v>
      </c>
      <c r="I49" s="240" t="s">
        <v>397</v>
      </c>
      <c r="J49" s="240" t="s">
        <v>474</v>
      </c>
      <c r="K49" s="240" t="s">
        <v>398</v>
      </c>
      <c r="L49" s="214" t="s">
        <v>501</v>
      </c>
      <c r="M49" s="22"/>
    </row>
    <row r="50" spans="1:13" x14ac:dyDescent="0.35">
      <c r="A50" s="60" t="s">
        <v>342</v>
      </c>
      <c r="B50" s="252" t="s">
        <v>107</v>
      </c>
      <c r="C50" s="240" t="s">
        <v>159</v>
      </c>
      <c r="D50" s="240" t="s">
        <v>160</v>
      </c>
      <c r="E50" s="240"/>
      <c r="F50" s="241" t="s">
        <v>505</v>
      </c>
      <c r="G50" s="240" t="s">
        <v>488</v>
      </c>
      <c r="H50" s="240" t="s">
        <v>431</v>
      </c>
      <c r="I50" s="240" t="s">
        <v>397</v>
      </c>
      <c r="J50" s="240" t="s">
        <v>444</v>
      </c>
      <c r="K50" s="240" t="s">
        <v>398</v>
      </c>
      <c r="L50" s="213" t="s">
        <v>506</v>
      </c>
      <c r="M50" s="22" t="s">
        <v>440</v>
      </c>
    </row>
    <row r="51" spans="1:13" s="208" customFormat="1" x14ac:dyDescent="0.35">
      <c r="A51" s="206" t="s">
        <v>343</v>
      </c>
      <c r="B51" s="228" t="s">
        <v>132</v>
      </c>
      <c r="C51" s="228" t="s">
        <v>166</v>
      </c>
      <c r="D51" s="228" t="s">
        <v>198</v>
      </c>
      <c r="E51" s="228"/>
      <c r="F51" s="229" t="s">
        <v>396</v>
      </c>
      <c r="G51" s="228"/>
      <c r="H51" s="228" t="s">
        <v>139</v>
      </c>
      <c r="I51" s="228" t="s">
        <v>397</v>
      </c>
      <c r="J51" s="228" t="s">
        <v>399</v>
      </c>
      <c r="K51" s="228" t="s">
        <v>398</v>
      </c>
      <c r="L51" s="206" t="s">
        <v>393</v>
      </c>
      <c r="M51" s="206" t="s">
        <v>440</v>
      </c>
    </row>
    <row r="52" spans="1:13" s="208" customFormat="1" x14ac:dyDescent="0.35">
      <c r="A52" s="206" t="s">
        <v>343</v>
      </c>
      <c r="B52" s="228" t="s">
        <v>167</v>
      </c>
      <c r="C52" s="228" t="s">
        <v>168</v>
      </c>
      <c r="D52" s="228" t="s">
        <v>197</v>
      </c>
      <c r="E52" s="228"/>
      <c r="F52" s="229" t="s">
        <v>469</v>
      </c>
      <c r="G52" s="228"/>
      <c r="H52" s="228" t="s">
        <v>139</v>
      </c>
      <c r="I52" s="228" t="s">
        <v>405</v>
      </c>
      <c r="J52" s="228" t="s">
        <v>399</v>
      </c>
      <c r="K52" s="228" t="s">
        <v>470</v>
      </c>
      <c r="L52" s="206" t="s">
        <v>471</v>
      </c>
      <c r="M52" s="206" t="s">
        <v>440</v>
      </c>
    </row>
    <row r="53" spans="1:13" s="208" customFormat="1" x14ac:dyDescent="0.35">
      <c r="A53" s="339" t="s">
        <v>343</v>
      </c>
      <c r="B53" s="339" t="s">
        <v>169</v>
      </c>
      <c r="C53" s="339" t="s">
        <v>170</v>
      </c>
      <c r="D53" s="339" t="s">
        <v>196</v>
      </c>
      <c r="E53" s="329" t="s">
        <v>488</v>
      </c>
      <c r="F53" s="207" t="s">
        <v>404</v>
      </c>
      <c r="G53" s="206" t="s">
        <v>488</v>
      </c>
      <c r="H53" s="206" t="s">
        <v>433</v>
      </c>
      <c r="I53" s="242" t="s">
        <v>405</v>
      </c>
      <c r="J53" s="206" t="s">
        <v>406</v>
      </c>
      <c r="K53" s="206" t="s">
        <v>398</v>
      </c>
      <c r="L53" s="206" t="s">
        <v>406</v>
      </c>
      <c r="M53" s="206" t="s">
        <v>440</v>
      </c>
    </row>
    <row r="54" spans="1:13" s="208" customFormat="1" x14ac:dyDescent="0.35">
      <c r="A54" s="339"/>
      <c r="B54" s="339"/>
      <c r="C54" s="339"/>
      <c r="D54" s="339"/>
      <c r="E54" s="330"/>
      <c r="F54" s="207" t="s">
        <v>400</v>
      </c>
      <c r="G54" s="206" t="s">
        <v>488</v>
      </c>
      <c r="H54" s="206" t="s">
        <v>433</v>
      </c>
      <c r="I54" s="242" t="s">
        <v>405</v>
      </c>
      <c r="J54" s="206" t="s">
        <v>463</v>
      </c>
      <c r="K54" s="206" t="s">
        <v>398</v>
      </c>
      <c r="L54" s="206" t="s">
        <v>472</v>
      </c>
      <c r="M54" s="206" t="s">
        <v>440</v>
      </c>
    </row>
    <row r="55" spans="1:13" s="208" customFormat="1" x14ac:dyDescent="0.35">
      <c r="A55" s="215" t="s">
        <v>343</v>
      </c>
      <c r="B55" s="266" t="s">
        <v>107</v>
      </c>
      <c r="C55" s="247" t="s">
        <v>171</v>
      </c>
      <c r="D55" s="247" t="s">
        <v>199</v>
      </c>
      <c r="E55" s="240"/>
      <c r="F55" s="241" t="s">
        <v>505</v>
      </c>
      <c r="G55" s="240" t="s">
        <v>488</v>
      </c>
      <c r="H55" s="240" t="s">
        <v>431</v>
      </c>
      <c r="I55" s="240" t="s">
        <v>397</v>
      </c>
      <c r="J55" s="240" t="s">
        <v>444</v>
      </c>
      <c r="K55" s="240" t="s">
        <v>398</v>
      </c>
      <c r="L55" s="215" t="s">
        <v>506</v>
      </c>
      <c r="M55" s="215" t="s">
        <v>440</v>
      </c>
    </row>
    <row r="56" spans="1:13" s="220" customFormat="1" x14ac:dyDescent="0.35">
      <c r="A56" s="342" t="s">
        <v>344</v>
      </c>
      <c r="B56" s="338" t="s">
        <v>155</v>
      </c>
      <c r="C56" s="338" t="s">
        <v>156</v>
      </c>
      <c r="D56" s="338" t="s">
        <v>161</v>
      </c>
      <c r="E56" s="335" t="s">
        <v>488</v>
      </c>
      <c r="F56" s="232" t="s">
        <v>460</v>
      </c>
      <c r="G56" s="233" t="s">
        <v>488</v>
      </c>
      <c r="H56" s="233" t="s">
        <v>433</v>
      </c>
      <c r="I56" s="233" t="s">
        <v>397</v>
      </c>
      <c r="J56" s="233" t="s">
        <v>462</v>
      </c>
      <c r="K56" s="233" t="s">
        <v>461</v>
      </c>
      <c r="L56" s="72" t="s">
        <v>463</v>
      </c>
      <c r="M56" s="72" t="s">
        <v>440</v>
      </c>
    </row>
    <row r="57" spans="1:13" s="220" customFormat="1" x14ac:dyDescent="0.35">
      <c r="A57" s="342"/>
      <c r="B57" s="338"/>
      <c r="C57" s="338"/>
      <c r="D57" s="338"/>
      <c r="E57" s="336"/>
      <c r="F57" s="257" t="s">
        <v>464</v>
      </c>
      <c r="G57" s="258" t="s">
        <v>488</v>
      </c>
      <c r="H57" s="258" t="s">
        <v>431</v>
      </c>
      <c r="I57" s="258" t="s">
        <v>397</v>
      </c>
      <c r="J57" s="258" t="s">
        <v>428</v>
      </c>
      <c r="K57" s="258" t="s">
        <v>465</v>
      </c>
      <c r="L57" s="227" t="s">
        <v>508</v>
      </c>
      <c r="M57" s="72" t="s">
        <v>440</v>
      </c>
    </row>
    <row r="58" spans="1:13" s="220" customFormat="1" x14ac:dyDescent="0.35">
      <c r="A58" s="342"/>
      <c r="B58" s="338"/>
      <c r="C58" s="338"/>
      <c r="D58" s="338"/>
      <c r="E58" s="336"/>
      <c r="F58" s="226" t="s">
        <v>404</v>
      </c>
      <c r="G58" s="72" t="s">
        <v>488</v>
      </c>
      <c r="H58" s="72" t="s">
        <v>433</v>
      </c>
      <c r="I58" s="242" t="s">
        <v>405</v>
      </c>
      <c r="J58" s="72" t="s">
        <v>466</v>
      </c>
      <c r="K58" s="72" t="s">
        <v>461</v>
      </c>
      <c r="L58" s="72" t="s">
        <v>463</v>
      </c>
      <c r="M58" s="72" t="s">
        <v>440</v>
      </c>
    </row>
    <row r="59" spans="1:13" s="220" customFormat="1" x14ac:dyDescent="0.35">
      <c r="A59" s="342"/>
      <c r="B59" s="338"/>
      <c r="C59" s="338"/>
      <c r="D59" s="338"/>
      <c r="E59" s="337"/>
      <c r="F59" s="232" t="s">
        <v>467</v>
      </c>
      <c r="G59" s="233" t="s">
        <v>488</v>
      </c>
      <c r="H59" s="233" t="s">
        <v>433</v>
      </c>
      <c r="I59" s="233" t="s">
        <v>397</v>
      </c>
      <c r="J59" s="233" t="s">
        <v>466</v>
      </c>
      <c r="K59" s="233" t="s">
        <v>468</v>
      </c>
      <c r="L59" s="72" t="s">
        <v>463</v>
      </c>
      <c r="M59" s="72" t="s">
        <v>440</v>
      </c>
    </row>
    <row r="60" spans="1:13" x14ac:dyDescent="0.35">
      <c r="A60" s="60" t="s">
        <v>344</v>
      </c>
      <c r="B60" s="22" t="s">
        <v>185</v>
      </c>
      <c r="C60" s="22" t="s">
        <v>187</v>
      </c>
      <c r="D60" s="22" t="s">
        <v>192</v>
      </c>
      <c r="E60" s="22"/>
      <c r="F60" s="204" t="s">
        <v>401</v>
      </c>
      <c r="G60" s="22"/>
      <c r="H60" s="22" t="s">
        <v>139</v>
      </c>
      <c r="I60" s="242" t="s">
        <v>139</v>
      </c>
      <c r="J60" s="22" t="s">
        <v>139</v>
      </c>
      <c r="K60" s="22" t="s">
        <v>139</v>
      </c>
      <c r="L60" s="22" t="s">
        <v>139</v>
      </c>
      <c r="M60" s="22"/>
    </row>
    <row r="61" spans="1:13" x14ac:dyDescent="0.35">
      <c r="A61" s="60" t="s">
        <v>344</v>
      </c>
      <c r="B61" s="224" t="s">
        <v>142</v>
      </c>
      <c r="C61" s="240" t="s">
        <v>188</v>
      </c>
      <c r="D61" s="240" t="s">
        <v>193</v>
      </c>
      <c r="E61" s="240"/>
      <c r="F61" s="241" t="s">
        <v>507</v>
      </c>
      <c r="G61" s="240" t="s">
        <v>488</v>
      </c>
      <c r="H61" s="240" t="s">
        <v>431</v>
      </c>
      <c r="I61" s="240" t="s">
        <v>397</v>
      </c>
      <c r="J61" s="240" t="s">
        <v>474</v>
      </c>
      <c r="K61" s="240" t="s">
        <v>398</v>
      </c>
      <c r="L61" s="214" t="s">
        <v>501</v>
      </c>
      <c r="M61" s="22"/>
    </row>
    <row r="62" spans="1:13" x14ac:dyDescent="0.35">
      <c r="A62" s="60" t="s">
        <v>344</v>
      </c>
      <c r="B62" s="247" t="s">
        <v>107</v>
      </c>
      <c r="C62" s="240" t="s">
        <v>189</v>
      </c>
      <c r="D62" s="240" t="s">
        <v>111</v>
      </c>
      <c r="E62" s="240"/>
      <c r="F62" s="241" t="s">
        <v>505</v>
      </c>
      <c r="G62" s="240" t="s">
        <v>488</v>
      </c>
      <c r="H62" s="240" t="s">
        <v>431</v>
      </c>
      <c r="I62" s="240" t="s">
        <v>397</v>
      </c>
      <c r="J62" s="240" t="s">
        <v>444</v>
      </c>
      <c r="K62" s="240" t="s">
        <v>398</v>
      </c>
      <c r="L62" s="217" t="s">
        <v>506</v>
      </c>
      <c r="M62" s="22" t="s">
        <v>440</v>
      </c>
    </row>
    <row r="63" spans="1:13" x14ac:dyDescent="0.35">
      <c r="A63" s="60" t="s">
        <v>344</v>
      </c>
      <c r="B63" s="231" t="s">
        <v>132</v>
      </c>
      <c r="C63" s="228" t="s">
        <v>190</v>
      </c>
      <c r="D63" s="228" t="s">
        <v>194</v>
      </c>
      <c r="E63" s="228"/>
      <c r="F63" s="229" t="s">
        <v>396</v>
      </c>
      <c r="G63" s="228"/>
      <c r="H63" s="228" t="s">
        <v>139</v>
      </c>
      <c r="I63" s="228" t="s">
        <v>397</v>
      </c>
      <c r="J63" s="228" t="s">
        <v>399</v>
      </c>
      <c r="K63" s="228" t="s">
        <v>398</v>
      </c>
      <c r="L63" s="60" t="s">
        <v>393</v>
      </c>
      <c r="M63" s="22" t="s">
        <v>440</v>
      </c>
    </row>
    <row r="64" spans="1:13" x14ac:dyDescent="0.35">
      <c r="A64" s="60" t="s">
        <v>344</v>
      </c>
      <c r="B64" s="231" t="s">
        <v>132</v>
      </c>
      <c r="C64" s="228" t="s">
        <v>191</v>
      </c>
      <c r="D64" s="228" t="s">
        <v>195</v>
      </c>
      <c r="E64" s="228"/>
      <c r="F64" s="229" t="s">
        <v>396</v>
      </c>
      <c r="G64" s="228"/>
      <c r="H64" s="228" t="s">
        <v>139</v>
      </c>
      <c r="I64" s="228" t="s">
        <v>397</v>
      </c>
      <c r="J64" s="228" t="s">
        <v>399</v>
      </c>
      <c r="K64" s="228" t="s">
        <v>398</v>
      </c>
      <c r="L64" s="60" t="s">
        <v>393</v>
      </c>
      <c r="M64" s="22" t="s">
        <v>440</v>
      </c>
    </row>
    <row r="65" spans="1:13" x14ac:dyDescent="0.35">
      <c r="A65" s="60" t="s">
        <v>344</v>
      </c>
      <c r="B65" s="21" t="s">
        <v>137</v>
      </c>
      <c r="C65" s="202" t="s">
        <v>138</v>
      </c>
      <c r="D65" s="22" t="s">
        <v>139</v>
      </c>
      <c r="E65" s="22"/>
      <c r="F65" s="204" t="s">
        <v>401</v>
      </c>
      <c r="G65" s="22"/>
      <c r="H65" s="216" t="s">
        <v>139</v>
      </c>
      <c r="I65" s="242" t="s">
        <v>139</v>
      </c>
      <c r="J65" s="216" t="s">
        <v>139</v>
      </c>
      <c r="K65" s="216" t="s">
        <v>139</v>
      </c>
      <c r="L65" s="216" t="s">
        <v>139</v>
      </c>
      <c r="M65" s="22"/>
    </row>
    <row r="66" spans="1:13" x14ac:dyDescent="0.35">
      <c r="A66" s="60" t="s">
        <v>344</v>
      </c>
      <c r="B66" s="21" t="s">
        <v>186</v>
      </c>
      <c r="C66" s="202" t="s">
        <v>138</v>
      </c>
      <c r="D66" s="22" t="s">
        <v>139</v>
      </c>
      <c r="E66" s="22"/>
      <c r="F66" s="204" t="s">
        <v>401</v>
      </c>
      <c r="G66" s="22"/>
      <c r="H66" s="216" t="s">
        <v>139</v>
      </c>
      <c r="I66" s="242" t="s">
        <v>139</v>
      </c>
      <c r="J66" s="216" t="s">
        <v>139</v>
      </c>
      <c r="K66" s="216" t="s">
        <v>139</v>
      </c>
      <c r="L66" s="216" t="s">
        <v>139</v>
      </c>
      <c r="M66" s="22"/>
    </row>
    <row r="67" spans="1:13" s="208" customFormat="1" x14ac:dyDescent="0.35">
      <c r="A67" s="206" t="s">
        <v>345</v>
      </c>
      <c r="B67" s="252" t="s">
        <v>107</v>
      </c>
      <c r="C67" s="240" t="s">
        <v>206</v>
      </c>
      <c r="D67" s="240" t="s">
        <v>207</v>
      </c>
      <c r="E67" s="240"/>
      <c r="F67" s="241" t="s">
        <v>505</v>
      </c>
      <c r="G67" s="240" t="s">
        <v>488</v>
      </c>
      <c r="H67" s="240" t="s">
        <v>431</v>
      </c>
      <c r="I67" s="240" t="s">
        <v>397</v>
      </c>
      <c r="J67" s="240" t="s">
        <v>444</v>
      </c>
      <c r="K67" s="240" t="s">
        <v>398</v>
      </c>
      <c r="L67" s="218" t="s">
        <v>506</v>
      </c>
      <c r="M67" s="206" t="s">
        <v>440</v>
      </c>
    </row>
    <row r="68" spans="1:13" x14ac:dyDescent="0.35">
      <c r="A68" s="60" t="s">
        <v>346</v>
      </c>
      <c r="B68" s="228" t="s">
        <v>132</v>
      </c>
      <c r="C68" s="228" t="s">
        <v>213</v>
      </c>
      <c r="D68" s="228" t="s">
        <v>217</v>
      </c>
      <c r="E68" s="228"/>
      <c r="F68" s="229" t="s">
        <v>396</v>
      </c>
      <c r="G68" s="228"/>
      <c r="H68" s="228" t="s">
        <v>139</v>
      </c>
      <c r="I68" s="228" t="s">
        <v>397</v>
      </c>
      <c r="J68" s="228" t="s">
        <v>399</v>
      </c>
      <c r="K68" s="228" t="s">
        <v>398</v>
      </c>
      <c r="L68" s="60" t="s">
        <v>393</v>
      </c>
      <c r="M68" s="22" t="s">
        <v>440</v>
      </c>
    </row>
    <row r="69" spans="1:13" x14ac:dyDescent="0.35">
      <c r="A69" s="60" t="s">
        <v>346</v>
      </c>
      <c r="B69" s="21" t="s">
        <v>214</v>
      </c>
      <c r="C69" s="22" t="s">
        <v>215</v>
      </c>
      <c r="D69" s="22" t="s">
        <v>219</v>
      </c>
      <c r="E69" s="22"/>
      <c r="F69" s="204" t="s">
        <v>400</v>
      </c>
      <c r="G69" s="22" t="s">
        <v>488</v>
      </c>
      <c r="H69" s="22" t="s">
        <v>433</v>
      </c>
      <c r="I69" s="242" t="s">
        <v>473</v>
      </c>
      <c r="J69" s="22" t="s">
        <v>474</v>
      </c>
      <c r="K69" s="60" t="s">
        <v>398</v>
      </c>
      <c r="L69" s="60" t="s">
        <v>475</v>
      </c>
      <c r="M69" s="22" t="s">
        <v>476</v>
      </c>
    </row>
    <row r="70" spans="1:13" x14ac:dyDescent="0.35">
      <c r="A70" s="60" t="s">
        <v>346</v>
      </c>
      <c r="B70" s="266" t="s">
        <v>107</v>
      </c>
      <c r="C70" s="228" t="s">
        <v>35</v>
      </c>
      <c r="D70" s="228" t="s">
        <v>51</v>
      </c>
      <c r="E70" s="228"/>
      <c r="F70" s="229" t="s">
        <v>409</v>
      </c>
      <c r="G70" s="228"/>
      <c r="H70" s="228" t="s">
        <v>139</v>
      </c>
      <c r="I70" s="228" t="s">
        <v>397</v>
      </c>
      <c r="J70" s="228" t="s">
        <v>399</v>
      </c>
      <c r="K70" s="228" t="s">
        <v>398</v>
      </c>
      <c r="L70" s="60" t="s">
        <v>410</v>
      </c>
      <c r="M70" s="22" t="s">
        <v>440</v>
      </c>
    </row>
    <row r="71" spans="1:13" x14ac:dyDescent="0.35">
      <c r="A71" s="60" t="s">
        <v>346</v>
      </c>
      <c r="B71" s="231" t="s">
        <v>132</v>
      </c>
      <c r="C71" s="228" t="s">
        <v>216</v>
      </c>
      <c r="D71" s="228" t="s">
        <v>218</v>
      </c>
      <c r="E71" s="228"/>
      <c r="F71" s="229" t="s">
        <v>396</v>
      </c>
      <c r="G71" s="228"/>
      <c r="H71" s="228" t="s">
        <v>139</v>
      </c>
      <c r="I71" s="228" t="s">
        <v>397</v>
      </c>
      <c r="J71" s="228" t="s">
        <v>399</v>
      </c>
      <c r="K71" s="228" t="s">
        <v>398</v>
      </c>
      <c r="L71" s="60" t="s">
        <v>393</v>
      </c>
      <c r="M71" s="22" t="s">
        <v>440</v>
      </c>
    </row>
    <row r="72" spans="1:13" x14ac:dyDescent="0.35">
      <c r="A72" s="60" t="s">
        <v>346</v>
      </c>
      <c r="B72" s="21" t="s">
        <v>185</v>
      </c>
      <c r="C72" s="202" t="s">
        <v>138</v>
      </c>
      <c r="D72" s="22" t="s">
        <v>139</v>
      </c>
      <c r="E72" s="22"/>
      <c r="F72" s="204" t="s">
        <v>401</v>
      </c>
      <c r="G72" s="22"/>
      <c r="H72" s="216" t="s">
        <v>139</v>
      </c>
      <c r="I72" s="242" t="s">
        <v>139</v>
      </c>
      <c r="J72" s="216" t="s">
        <v>139</v>
      </c>
      <c r="K72" s="216" t="s">
        <v>139</v>
      </c>
      <c r="L72" s="216" t="s">
        <v>139</v>
      </c>
      <c r="M72" s="22"/>
    </row>
    <row r="73" spans="1:13" x14ac:dyDescent="0.35">
      <c r="A73" s="60" t="s">
        <v>346</v>
      </c>
      <c r="B73" s="21" t="s">
        <v>186</v>
      </c>
      <c r="C73" s="202" t="s">
        <v>138</v>
      </c>
      <c r="D73" s="22" t="s">
        <v>139</v>
      </c>
      <c r="E73" s="22"/>
      <c r="F73" s="204" t="s">
        <v>401</v>
      </c>
      <c r="G73" s="22"/>
      <c r="H73" s="216" t="s">
        <v>139</v>
      </c>
      <c r="I73" s="242" t="s">
        <v>139</v>
      </c>
      <c r="J73" s="216" t="s">
        <v>139</v>
      </c>
      <c r="K73" s="216" t="s">
        <v>139</v>
      </c>
      <c r="L73" s="216" t="s">
        <v>139</v>
      </c>
      <c r="M73" s="22"/>
    </row>
    <row r="74" spans="1:13" s="208" customFormat="1" x14ac:dyDescent="0.35">
      <c r="A74" s="339" t="s">
        <v>347</v>
      </c>
      <c r="B74" s="352" t="s">
        <v>97</v>
      </c>
      <c r="C74" s="353" t="s">
        <v>222</v>
      </c>
      <c r="D74" s="353" t="s">
        <v>223</v>
      </c>
      <c r="E74" s="329" t="s">
        <v>488</v>
      </c>
      <c r="F74" s="207" t="s">
        <v>400</v>
      </c>
      <c r="G74" s="206" t="s">
        <v>488</v>
      </c>
      <c r="H74" s="206"/>
      <c r="I74" s="242" t="s">
        <v>405</v>
      </c>
      <c r="J74" s="206" t="s">
        <v>403</v>
      </c>
      <c r="K74" s="206" t="s">
        <v>398</v>
      </c>
      <c r="L74" s="206" t="s">
        <v>407</v>
      </c>
      <c r="M74" s="206"/>
    </row>
    <row r="75" spans="1:13" s="208" customFormat="1" x14ac:dyDescent="0.35">
      <c r="A75" s="339"/>
      <c r="B75" s="352"/>
      <c r="C75" s="353"/>
      <c r="D75" s="353"/>
      <c r="E75" s="330"/>
      <c r="F75" s="207" t="s">
        <v>404</v>
      </c>
      <c r="G75" s="206" t="s">
        <v>488</v>
      </c>
      <c r="H75" s="206"/>
      <c r="I75" s="242" t="s">
        <v>405</v>
      </c>
      <c r="J75" s="206" t="s">
        <v>403</v>
      </c>
      <c r="K75" s="206" t="s">
        <v>398</v>
      </c>
      <c r="L75" s="206" t="s">
        <v>408</v>
      </c>
      <c r="M75" s="206"/>
    </row>
    <row r="76" spans="1:13" s="208" customFormat="1" x14ac:dyDescent="0.35">
      <c r="A76" s="206" t="s">
        <v>347</v>
      </c>
      <c r="B76" s="237" t="s">
        <v>107</v>
      </c>
      <c r="C76" s="254" t="s">
        <v>95</v>
      </c>
      <c r="D76" s="254" t="s">
        <v>96</v>
      </c>
      <c r="E76" s="228"/>
      <c r="F76" s="229" t="s">
        <v>409</v>
      </c>
      <c r="G76" s="228"/>
      <c r="H76" s="228" t="s">
        <v>139</v>
      </c>
      <c r="I76" s="228" t="s">
        <v>397</v>
      </c>
      <c r="J76" s="228" t="s">
        <v>399</v>
      </c>
      <c r="K76" s="228" t="s">
        <v>398</v>
      </c>
      <c r="L76" s="206" t="s">
        <v>410</v>
      </c>
      <c r="M76" s="206" t="s">
        <v>440</v>
      </c>
    </row>
    <row r="77" spans="1:13" s="208" customFormat="1" x14ac:dyDescent="0.35">
      <c r="A77" s="206" t="s">
        <v>347</v>
      </c>
      <c r="B77" s="228" t="s">
        <v>132</v>
      </c>
      <c r="C77" s="228" t="s">
        <v>230</v>
      </c>
      <c r="D77" s="228" t="s">
        <v>229</v>
      </c>
      <c r="E77" s="228"/>
      <c r="F77" s="229" t="s">
        <v>396</v>
      </c>
      <c r="G77" s="228"/>
      <c r="H77" s="228" t="s">
        <v>139</v>
      </c>
      <c r="I77" s="228" t="s">
        <v>397</v>
      </c>
      <c r="J77" s="228" t="s">
        <v>399</v>
      </c>
      <c r="K77" s="228" t="s">
        <v>398</v>
      </c>
      <c r="L77" s="206" t="s">
        <v>393</v>
      </c>
      <c r="M77" s="206" t="s">
        <v>440</v>
      </c>
    </row>
    <row r="78" spans="1:13" x14ac:dyDescent="0.35">
      <c r="A78" s="60" t="s">
        <v>348</v>
      </c>
      <c r="B78" s="237" t="s">
        <v>107</v>
      </c>
      <c r="C78" s="254" t="s">
        <v>13</v>
      </c>
      <c r="D78" s="228" t="s">
        <v>26</v>
      </c>
      <c r="E78" s="228"/>
      <c r="F78" s="229" t="s">
        <v>409</v>
      </c>
      <c r="G78" s="228"/>
      <c r="H78" s="228" t="s">
        <v>139</v>
      </c>
      <c r="I78" s="228" t="s">
        <v>397</v>
      </c>
      <c r="J78" s="228" t="s">
        <v>399</v>
      </c>
      <c r="K78" s="228" t="s">
        <v>398</v>
      </c>
      <c r="L78" s="60" t="s">
        <v>410</v>
      </c>
      <c r="M78" s="22" t="s">
        <v>440</v>
      </c>
    </row>
    <row r="79" spans="1:13" s="208" customFormat="1" x14ac:dyDescent="0.35">
      <c r="A79" s="339" t="s">
        <v>349</v>
      </c>
      <c r="B79" s="339" t="s">
        <v>97</v>
      </c>
      <c r="C79" s="354" t="s">
        <v>243</v>
      </c>
      <c r="D79" s="354" t="s">
        <v>251</v>
      </c>
      <c r="E79" s="329" t="s">
        <v>488</v>
      </c>
      <c r="F79" s="207" t="s">
        <v>400</v>
      </c>
      <c r="G79" s="206" t="s">
        <v>488</v>
      </c>
      <c r="H79" s="206"/>
      <c r="I79" s="242" t="s">
        <v>405</v>
      </c>
      <c r="J79" s="206" t="s">
        <v>403</v>
      </c>
      <c r="K79" s="206" t="s">
        <v>398</v>
      </c>
      <c r="L79" s="206" t="s">
        <v>407</v>
      </c>
      <c r="M79" s="206"/>
    </row>
    <row r="80" spans="1:13" s="208" customFormat="1" x14ac:dyDescent="0.35">
      <c r="A80" s="339"/>
      <c r="B80" s="339"/>
      <c r="C80" s="354"/>
      <c r="D80" s="354"/>
      <c r="E80" s="330"/>
      <c r="F80" s="207" t="s">
        <v>404</v>
      </c>
      <c r="G80" s="206" t="s">
        <v>488</v>
      </c>
      <c r="H80" s="206"/>
      <c r="I80" s="242" t="s">
        <v>405</v>
      </c>
      <c r="J80" s="206" t="s">
        <v>403</v>
      </c>
      <c r="K80" s="206" t="s">
        <v>398</v>
      </c>
      <c r="L80" s="206" t="s">
        <v>408</v>
      </c>
      <c r="M80" s="206"/>
    </row>
    <row r="81" spans="1:13" s="208" customFormat="1" x14ac:dyDescent="0.35">
      <c r="A81" s="206" t="s">
        <v>349</v>
      </c>
      <c r="B81" s="224" t="s">
        <v>142</v>
      </c>
      <c r="C81" s="250" t="s">
        <v>188</v>
      </c>
      <c r="D81" s="250" t="s">
        <v>193</v>
      </c>
      <c r="E81" s="240"/>
      <c r="F81" s="241" t="s">
        <v>507</v>
      </c>
      <c r="G81" s="240" t="s">
        <v>488</v>
      </c>
      <c r="H81" s="240" t="s">
        <v>431</v>
      </c>
      <c r="I81" s="240" t="s">
        <v>397</v>
      </c>
      <c r="J81" s="240" t="s">
        <v>474</v>
      </c>
      <c r="K81" s="240" t="s">
        <v>398</v>
      </c>
      <c r="L81" s="215" t="s">
        <v>501</v>
      </c>
      <c r="M81" s="206"/>
    </row>
    <row r="82" spans="1:13" x14ac:dyDescent="0.35">
      <c r="A82" s="60" t="s">
        <v>350</v>
      </c>
      <c r="B82" s="237" t="s">
        <v>132</v>
      </c>
      <c r="C82" s="254" t="s">
        <v>259</v>
      </c>
      <c r="D82" s="228" t="s">
        <v>269</v>
      </c>
      <c r="E82" s="228"/>
      <c r="F82" s="229" t="s">
        <v>396</v>
      </c>
      <c r="G82" s="228"/>
      <c r="H82" s="228" t="s">
        <v>139</v>
      </c>
      <c r="I82" s="228" t="s">
        <v>397</v>
      </c>
      <c r="J82" s="228" t="s">
        <v>399</v>
      </c>
      <c r="K82" s="228" t="s">
        <v>398</v>
      </c>
      <c r="L82" s="60" t="s">
        <v>393</v>
      </c>
      <c r="M82" s="22" t="s">
        <v>440</v>
      </c>
    </row>
    <row r="83" spans="1:13" x14ac:dyDescent="0.35">
      <c r="A83" s="60" t="s">
        <v>350</v>
      </c>
      <c r="B83" s="255" t="s">
        <v>132</v>
      </c>
      <c r="C83" s="254" t="s">
        <v>230</v>
      </c>
      <c r="D83" s="228" t="s">
        <v>229</v>
      </c>
      <c r="E83" s="228"/>
      <c r="F83" s="229" t="s">
        <v>396</v>
      </c>
      <c r="G83" s="228"/>
      <c r="H83" s="228" t="s">
        <v>139</v>
      </c>
      <c r="I83" s="228" t="s">
        <v>397</v>
      </c>
      <c r="J83" s="228" t="s">
        <v>399</v>
      </c>
      <c r="K83" s="228" t="s">
        <v>398</v>
      </c>
      <c r="L83" s="60" t="s">
        <v>393</v>
      </c>
      <c r="M83" s="22" t="s">
        <v>440</v>
      </c>
    </row>
    <row r="84" spans="1:13" x14ac:dyDescent="0.35">
      <c r="A84" s="60" t="s">
        <v>350</v>
      </c>
      <c r="B84" s="255" t="s">
        <v>132</v>
      </c>
      <c r="C84" s="254" t="s">
        <v>260</v>
      </c>
      <c r="D84" s="228" t="s">
        <v>270</v>
      </c>
      <c r="E84" s="228"/>
      <c r="F84" s="229" t="s">
        <v>396</v>
      </c>
      <c r="G84" s="228"/>
      <c r="H84" s="228" t="s">
        <v>139</v>
      </c>
      <c r="I84" s="228" t="s">
        <v>397</v>
      </c>
      <c r="J84" s="228" t="s">
        <v>399</v>
      </c>
      <c r="K84" s="228" t="s">
        <v>398</v>
      </c>
      <c r="L84" s="60" t="s">
        <v>393</v>
      </c>
      <c r="M84" s="22" t="s">
        <v>440</v>
      </c>
    </row>
    <row r="85" spans="1:13" x14ac:dyDescent="0.35">
      <c r="A85" s="60" t="s">
        <v>350</v>
      </c>
      <c r="B85" s="248" t="s">
        <v>107</v>
      </c>
      <c r="C85" s="256" t="s">
        <v>261</v>
      </c>
      <c r="D85" s="243" t="s">
        <v>139</v>
      </c>
      <c r="E85" s="243"/>
      <c r="F85" s="244" t="s">
        <v>448</v>
      </c>
      <c r="G85" s="243"/>
      <c r="H85" s="243" t="s">
        <v>139</v>
      </c>
      <c r="I85" s="243" t="s">
        <v>397</v>
      </c>
      <c r="J85" s="243" t="s">
        <v>444</v>
      </c>
      <c r="K85" s="243" t="s">
        <v>449</v>
      </c>
      <c r="L85" s="60" t="s">
        <v>450</v>
      </c>
      <c r="M85" s="22" t="s">
        <v>451</v>
      </c>
    </row>
    <row r="86" spans="1:13" s="220" customFormat="1" x14ac:dyDescent="0.35">
      <c r="A86" s="342" t="s">
        <v>350</v>
      </c>
      <c r="B86" s="349" t="s">
        <v>262</v>
      </c>
      <c r="C86" s="350" t="s">
        <v>263</v>
      </c>
      <c r="D86" s="351" t="s">
        <v>303</v>
      </c>
      <c r="E86" s="258"/>
      <c r="F86" s="257" t="s">
        <v>478</v>
      </c>
      <c r="G86" s="258" t="s">
        <v>488</v>
      </c>
      <c r="H86" s="258" t="s">
        <v>431</v>
      </c>
      <c r="I86" s="258" t="s">
        <v>397</v>
      </c>
      <c r="J86" s="258" t="s">
        <v>428</v>
      </c>
      <c r="K86" s="258" t="s">
        <v>477</v>
      </c>
      <c r="L86" s="72" t="s">
        <v>406</v>
      </c>
      <c r="M86" s="72"/>
    </row>
    <row r="87" spans="1:13" s="220" customFormat="1" x14ac:dyDescent="0.35">
      <c r="A87" s="342"/>
      <c r="B87" s="349"/>
      <c r="C87" s="350"/>
      <c r="D87" s="351"/>
      <c r="E87" s="258"/>
      <c r="F87" s="257" t="s">
        <v>479</v>
      </c>
      <c r="G87" s="258" t="s">
        <v>488</v>
      </c>
      <c r="H87" s="258" t="s">
        <v>431</v>
      </c>
      <c r="I87" s="258" t="s">
        <v>397</v>
      </c>
      <c r="J87" s="258" t="s">
        <v>480</v>
      </c>
      <c r="K87" s="258" t="s">
        <v>477</v>
      </c>
      <c r="L87" s="72" t="s">
        <v>481</v>
      </c>
      <c r="M87" s="72"/>
    </row>
    <row r="88" spans="1:13" ht="29" x14ac:dyDescent="0.35">
      <c r="A88" s="60" t="s">
        <v>350</v>
      </c>
      <c r="B88" s="203" t="s">
        <v>264</v>
      </c>
      <c r="C88" s="191" t="s">
        <v>265</v>
      </c>
      <c r="D88" s="22" t="s">
        <v>272</v>
      </c>
      <c r="E88" s="22"/>
      <c r="F88" s="199" t="s">
        <v>483</v>
      </c>
      <c r="G88" s="22" t="s">
        <v>488</v>
      </c>
      <c r="H88" s="22" t="s">
        <v>437</v>
      </c>
      <c r="I88" s="242" t="s">
        <v>405</v>
      </c>
      <c r="J88" s="60" t="s">
        <v>444</v>
      </c>
      <c r="K88" s="22" t="s">
        <v>437</v>
      </c>
      <c r="L88" s="60" t="s">
        <v>482</v>
      </c>
      <c r="M88" s="22"/>
    </row>
    <row r="89" spans="1:13" x14ac:dyDescent="0.35">
      <c r="A89" s="358" t="s">
        <v>350</v>
      </c>
      <c r="B89" s="367" t="s">
        <v>266</v>
      </c>
      <c r="C89" s="365" t="s">
        <v>267</v>
      </c>
      <c r="D89" s="331" t="s">
        <v>273</v>
      </c>
      <c r="E89" s="331"/>
      <c r="F89" s="199" t="s">
        <v>484</v>
      </c>
      <c r="G89" s="22" t="s">
        <v>488</v>
      </c>
      <c r="H89" s="22" t="s">
        <v>431</v>
      </c>
      <c r="I89" s="242" t="s">
        <v>405</v>
      </c>
      <c r="J89" s="60" t="s">
        <v>453</v>
      </c>
      <c r="K89" s="60" t="s">
        <v>452</v>
      </c>
      <c r="L89" s="60" t="s">
        <v>486</v>
      </c>
      <c r="M89" s="22"/>
    </row>
    <row r="90" spans="1:13" x14ac:dyDescent="0.35">
      <c r="A90" s="359"/>
      <c r="B90" s="368"/>
      <c r="C90" s="366"/>
      <c r="D90" s="332"/>
      <c r="E90" s="332"/>
      <c r="F90" s="244" t="s">
        <v>485</v>
      </c>
      <c r="G90" s="243" t="s">
        <v>488</v>
      </c>
      <c r="H90" s="243" t="s">
        <v>431</v>
      </c>
      <c r="I90" s="243" t="s">
        <v>397</v>
      </c>
      <c r="J90" s="243" t="s">
        <v>453</v>
      </c>
      <c r="K90" s="243" t="s">
        <v>452</v>
      </c>
      <c r="L90" s="60" t="s">
        <v>486</v>
      </c>
      <c r="M90" s="22"/>
    </row>
    <row r="91" spans="1:13" x14ac:dyDescent="0.35">
      <c r="A91" s="60" t="s">
        <v>350</v>
      </c>
      <c r="B91" s="228" t="s">
        <v>132</v>
      </c>
      <c r="C91" s="254" t="s">
        <v>268</v>
      </c>
      <c r="D91" s="228" t="s">
        <v>274</v>
      </c>
      <c r="E91" s="228"/>
      <c r="F91" s="229" t="s">
        <v>396</v>
      </c>
      <c r="G91" s="228"/>
      <c r="H91" s="228" t="s">
        <v>139</v>
      </c>
      <c r="I91" s="228" t="s">
        <v>397</v>
      </c>
      <c r="J91" s="228" t="s">
        <v>399</v>
      </c>
      <c r="K91" s="228" t="s">
        <v>398</v>
      </c>
      <c r="L91" s="60" t="s">
        <v>393</v>
      </c>
      <c r="M91" s="22" t="s">
        <v>440</v>
      </c>
    </row>
    <row r="92" spans="1:13" x14ac:dyDescent="0.35">
      <c r="A92" s="60" t="s">
        <v>350</v>
      </c>
      <c r="B92" s="203" t="s">
        <v>137</v>
      </c>
      <c r="C92" s="202" t="s">
        <v>138</v>
      </c>
      <c r="D92" s="22" t="s">
        <v>139</v>
      </c>
      <c r="E92" s="22" t="s">
        <v>139</v>
      </c>
      <c r="F92" s="204" t="s">
        <v>401</v>
      </c>
      <c r="G92" s="22"/>
      <c r="H92" s="22" t="s">
        <v>139</v>
      </c>
      <c r="I92" s="242" t="s">
        <v>139</v>
      </c>
      <c r="J92" s="22" t="s">
        <v>139</v>
      </c>
      <c r="K92" s="22" t="s">
        <v>139</v>
      </c>
      <c r="L92" s="22" t="s">
        <v>139</v>
      </c>
      <c r="M92" s="22"/>
    </row>
    <row r="93" spans="1:13" s="208" customFormat="1" x14ac:dyDescent="0.35">
      <c r="A93" s="206" t="s">
        <v>351</v>
      </c>
      <c r="B93" s="237" t="s">
        <v>132</v>
      </c>
      <c r="C93" s="254" t="s">
        <v>283</v>
      </c>
      <c r="D93" s="254" t="s">
        <v>286</v>
      </c>
      <c r="E93" s="228"/>
      <c r="F93" s="229" t="s">
        <v>396</v>
      </c>
      <c r="G93" s="228"/>
      <c r="H93" s="228" t="s">
        <v>139</v>
      </c>
      <c r="I93" s="228" t="s">
        <v>397</v>
      </c>
      <c r="J93" s="228" t="s">
        <v>399</v>
      </c>
      <c r="K93" s="228" t="s">
        <v>398</v>
      </c>
      <c r="L93" s="206" t="s">
        <v>393</v>
      </c>
      <c r="M93" s="206" t="s">
        <v>440</v>
      </c>
    </row>
    <row r="94" spans="1:13" s="208" customFormat="1" x14ac:dyDescent="0.35">
      <c r="A94" s="206" t="s">
        <v>351</v>
      </c>
      <c r="B94" s="237" t="s">
        <v>132</v>
      </c>
      <c r="C94" s="254" t="s">
        <v>284</v>
      </c>
      <c r="D94" s="254" t="s">
        <v>287</v>
      </c>
      <c r="E94" s="228"/>
      <c r="F94" s="229" t="s">
        <v>396</v>
      </c>
      <c r="G94" s="228"/>
      <c r="H94" s="228" t="s">
        <v>139</v>
      </c>
      <c r="I94" s="228" t="s">
        <v>397</v>
      </c>
      <c r="J94" s="228" t="s">
        <v>399</v>
      </c>
      <c r="K94" s="228" t="s">
        <v>398</v>
      </c>
      <c r="L94" s="206" t="s">
        <v>393</v>
      </c>
      <c r="M94" s="206" t="s">
        <v>440</v>
      </c>
    </row>
    <row r="95" spans="1:13" s="208" customFormat="1" x14ac:dyDescent="0.35">
      <c r="A95" s="206" t="s">
        <v>351</v>
      </c>
      <c r="B95" s="221" t="s">
        <v>142</v>
      </c>
      <c r="C95" s="119" t="s">
        <v>285</v>
      </c>
      <c r="D95" s="119" t="s">
        <v>48</v>
      </c>
      <c r="E95" s="240"/>
      <c r="F95" s="241" t="s">
        <v>507</v>
      </c>
      <c r="G95" s="240" t="s">
        <v>488</v>
      </c>
      <c r="H95" s="240" t="s">
        <v>431</v>
      </c>
      <c r="I95" s="240" t="s">
        <v>397</v>
      </c>
      <c r="J95" s="240" t="s">
        <v>474</v>
      </c>
      <c r="K95" s="240" t="s">
        <v>398</v>
      </c>
      <c r="L95" s="215" t="s">
        <v>501</v>
      </c>
      <c r="M95" s="206"/>
    </row>
    <row r="96" spans="1:13" s="208" customFormat="1" x14ac:dyDescent="0.35">
      <c r="A96" s="206" t="s">
        <v>351</v>
      </c>
      <c r="B96" s="237" t="s">
        <v>107</v>
      </c>
      <c r="C96" s="254" t="s">
        <v>35</v>
      </c>
      <c r="D96" s="254" t="s">
        <v>288</v>
      </c>
      <c r="E96" s="228"/>
      <c r="F96" s="229" t="s">
        <v>409</v>
      </c>
      <c r="G96" s="228"/>
      <c r="H96" s="228" t="s">
        <v>139</v>
      </c>
      <c r="I96" s="228" t="s">
        <v>397</v>
      </c>
      <c r="J96" s="228" t="s">
        <v>399</v>
      </c>
      <c r="K96" s="228" t="s">
        <v>398</v>
      </c>
      <c r="L96" s="206" t="s">
        <v>410</v>
      </c>
      <c r="M96" s="206" t="s">
        <v>440</v>
      </c>
    </row>
    <row r="97" spans="1:13" x14ac:dyDescent="0.35">
      <c r="A97" s="60" t="s">
        <v>352</v>
      </c>
      <c r="B97" s="237" t="s">
        <v>132</v>
      </c>
      <c r="C97" s="254" t="s">
        <v>290</v>
      </c>
      <c r="D97" s="228" t="s">
        <v>139</v>
      </c>
      <c r="E97" s="228"/>
      <c r="F97" s="229" t="s">
        <v>396</v>
      </c>
      <c r="G97" s="228"/>
      <c r="H97" s="228" t="s">
        <v>139</v>
      </c>
      <c r="I97" s="228" t="s">
        <v>397</v>
      </c>
      <c r="J97" s="228" t="s">
        <v>399</v>
      </c>
      <c r="K97" s="228" t="s">
        <v>398</v>
      </c>
      <c r="L97" s="60" t="s">
        <v>393</v>
      </c>
      <c r="M97" s="22" t="s">
        <v>440</v>
      </c>
    </row>
    <row r="98" spans="1:13" x14ac:dyDescent="0.35">
      <c r="A98" s="60" t="s">
        <v>352</v>
      </c>
      <c r="B98" s="255" t="s">
        <v>132</v>
      </c>
      <c r="C98" s="254" t="s">
        <v>230</v>
      </c>
      <c r="D98" s="228" t="s">
        <v>229</v>
      </c>
      <c r="E98" s="228"/>
      <c r="F98" s="229" t="s">
        <v>396</v>
      </c>
      <c r="G98" s="228"/>
      <c r="H98" s="228" t="s">
        <v>139</v>
      </c>
      <c r="I98" s="228" t="s">
        <v>397</v>
      </c>
      <c r="J98" s="228" t="s">
        <v>399</v>
      </c>
      <c r="K98" s="228" t="s">
        <v>398</v>
      </c>
      <c r="L98" s="60" t="s">
        <v>393</v>
      </c>
      <c r="M98" s="22" t="s">
        <v>440</v>
      </c>
    </row>
    <row r="99" spans="1:13" x14ac:dyDescent="0.35">
      <c r="A99" s="344" t="s">
        <v>352</v>
      </c>
      <c r="B99" s="362" t="s">
        <v>97</v>
      </c>
      <c r="C99" s="369" t="s">
        <v>291</v>
      </c>
      <c r="D99" s="364" t="s">
        <v>297</v>
      </c>
      <c r="E99" s="327" t="s">
        <v>488</v>
      </c>
      <c r="F99" s="204" t="s">
        <v>400</v>
      </c>
      <c r="G99" s="22" t="s">
        <v>488</v>
      </c>
      <c r="H99" s="22"/>
      <c r="I99" s="242" t="s">
        <v>405</v>
      </c>
      <c r="J99" s="60" t="s">
        <v>403</v>
      </c>
      <c r="K99" s="60" t="s">
        <v>398</v>
      </c>
      <c r="L99" s="60" t="s">
        <v>407</v>
      </c>
      <c r="M99" s="22"/>
    </row>
    <row r="100" spans="1:13" x14ac:dyDescent="0.35">
      <c r="A100" s="344"/>
      <c r="B100" s="362"/>
      <c r="C100" s="369"/>
      <c r="D100" s="364"/>
      <c r="E100" s="328"/>
      <c r="F100" s="204" t="s">
        <v>404</v>
      </c>
      <c r="G100" s="22" t="s">
        <v>488</v>
      </c>
      <c r="H100" s="22"/>
      <c r="I100" s="242" t="s">
        <v>405</v>
      </c>
      <c r="J100" s="60" t="s">
        <v>403</v>
      </c>
      <c r="K100" s="60" t="s">
        <v>398</v>
      </c>
      <c r="L100" s="60" t="s">
        <v>408</v>
      </c>
      <c r="M100" s="22"/>
    </row>
    <row r="101" spans="1:13" x14ac:dyDescent="0.35">
      <c r="A101" s="60" t="s">
        <v>352</v>
      </c>
      <c r="B101" s="264" t="s">
        <v>107</v>
      </c>
      <c r="C101" s="119" t="s">
        <v>292</v>
      </c>
      <c r="D101" s="240" t="s">
        <v>298</v>
      </c>
      <c r="E101" s="240"/>
      <c r="F101" s="241" t="s">
        <v>505</v>
      </c>
      <c r="G101" s="240" t="s">
        <v>488</v>
      </c>
      <c r="H101" s="240" t="s">
        <v>431</v>
      </c>
      <c r="I101" s="240" t="s">
        <v>397</v>
      </c>
      <c r="J101" s="240" t="s">
        <v>444</v>
      </c>
      <c r="K101" s="240" t="s">
        <v>398</v>
      </c>
      <c r="L101" s="216" t="s">
        <v>506</v>
      </c>
      <c r="M101" s="22" t="s">
        <v>440</v>
      </c>
    </row>
    <row r="102" spans="1:13" s="208" customFormat="1" x14ac:dyDescent="0.35">
      <c r="A102" s="339" t="s">
        <v>353</v>
      </c>
      <c r="B102" s="352" t="s">
        <v>97</v>
      </c>
      <c r="C102" s="353" t="s">
        <v>21</v>
      </c>
      <c r="D102" s="353" t="s">
        <v>44</v>
      </c>
      <c r="E102" s="329" t="s">
        <v>488</v>
      </c>
      <c r="F102" s="207" t="s">
        <v>400</v>
      </c>
      <c r="G102" s="206" t="s">
        <v>488</v>
      </c>
      <c r="H102" s="206"/>
      <c r="I102" s="242" t="s">
        <v>405</v>
      </c>
      <c r="J102" s="206" t="s">
        <v>403</v>
      </c>
      <c r="K102" s="206" t="s">
        <v>398</v>
      </c>
      <c r="L102" s="206" t="s">
        <v>407</v>
      </c>
      <c r="M102" s="206"/>
    </row>
    <row r="103" spans="1:13" s="208" customFormat="1" x14ac:dyDescent="0.35">
      <c r="A103" s="339"/>
      <c r="B103" s="352"/>
      <c r="C103" s="353"/>
      <c r="D103" s="353"/>
      <c r="E103" s="330"/>
      <c r="F103" s="207" t="s">
        <v>404</v>
      </c>
      <c r="G103" s="206" t="s">
        <v>488</v>
      </c>
      <c r="H103" s="206"/>
      <c r="I103" s="242" t="s">
        <v>405</v>
      </c>
      <c r="J103" s="206" t="s">
        <v>403</v>
      </c>
      <c r="K103" s="206" t="s">
        <v>398</v>
      </c>
      <c r="L103" s="206" t="s">
        <v>408</v>
      </c>
      <c r="M103" s="206"/>
    </row>
    <row r="104" spans="1:13" s="208" customFormat="1" x14ac:dyDescent="0.35">
      <c r="A104" s="206" t="s">
        <v>353</v>
      </c>
      <c r="B104" s="210" t="s">
        <v>332</v>
      </c>
      <c r="C104" s="211" t="s">
        <v>333</v>
      </c>
      <c r="D104" s="206" t="s">
        <v>139</v>
      </c>
      <c r="E104" s="206" t="s">
        <v>139</v>
      </c>
      <c r="F104" s="207" t="s">
        <v>401</v>
      </c>
      <c r="G104" s="206"/>
      <c r="H104" s="206" t="s">
        <v>139</v>
      </c>
      <c r="I104" s="242" t="s">
        <v>139</v>
      </c>
      <c r="J104" s="206" t="s">
        <v>139</v>
      </c>
      <c r="K104" s="206" t="s">
        <v>139</v>
      </c>
      <c r="L104" s="206" t="s">
        <v>139</v>
      </c>
      <c r="M104" s="206"/>
    </row>
    <row r="105" spans="1:13" s="208" customFormat="1" x14ac:dyDescent="0.35">
      <c r="A105" s="206" t="s">
        <v>353</v>
      </c>
      <c r="B105" s="225" t="s">
        <v>142</v>
      </c>
      <c r="C105" s="119" t="s">
        <v>31</v>
      </c>
      <c r="D105" s="119" t="s">
        <v>48</v>
      </c>
      <c r="E105" s="240"/>
      <c r="F105" s="241" t="s">
        <v>507</v>
      </c>
      <c r="G105" s="240" t="s">
        <v>488</v>
      </c>
      <c r="H105" s="240" t="s">
        <v>431</v>
      </c>
      <c r="I105" s="240" t="s">
        <v>397</v>
      </c>
      <c r="J105" s="240" t="s">
        <v>474</v>
      </c>
      <c r="K105" s="240" t="s">
        <v>398</v>
      </c>
      <c r="L105" s="215" t="s">
        <v>501</v>
      </c>
      <c r="M105" s="206"/>
    </row>
    <row r="106" spans="1:13" s="208" customFormat="1" x14ac:dyDescent="0.35">
      <c r="A106" s="206" t="s">
        <v>353</v>
      </c>
      <c r="B106" s="255" t="s">
        <v>107</v>
      </c>
      <c r="C106" s="254" t="s">
        <v>35</v>
      </c>
      <c r="D106" s="254" t="s">
        <v>51</v>
      </c>
      <c r="E106" s="228"/>
      <c r="F106" s="229" t="s">
        <v>409</v>
      </c>
      <c r="G106" s="228"/>
      <c r="H106" s="228" t="s">
        <v>139</v>
      </c>
      <c r="I106" s="228" t="s">
        <v>397</v>
      </c>
      <c r="J106" s="228" t="s">
        <v>399</v>
      </c>
      <c r="K106" s="228" t="s">
        <v>398</v>
      </c>
      <c r="L106" s="206" t="s">
        <v>410</v>
      </c>
      <c r="M106" s="206" t="s">
        <v>440</v>
      </c>
    </row>
    <row r="107" spans="1:13" s="208" customFormat="1" x14ac:dyDescent="0.35">
      <c r="A107" s="206" t="s">
        <v>353</v>
      </c>
      <c r="B107" s="237" t="s">
        <v>132</v>
      </c>
      <c r="C107" s="254" t="s">
        <v>334</v>
      </c>
      <c r="D107" s="254" t="s">
        <v>360</v>
      </c>
      <c r="E107" s="228"/>
      <c r="F107" s="229" t="s">
        <v>396</v>
      </c>
      <c r="G107" s="228"/>
      <c r="H107" s="228" t="s">
        <v>139</v>
      </c>
      <c r="I107" s="228" t="s">
        <v>397</v>
      </c>
      <c r="J107" s="228" t="s">
        <v>399</v>
      </c>
      <c r="K107" s="228" t="s">
        <v>398</v>
      </c>
      <c r="L107" s="206" t="s">
        <v>393</v>
      </c>
      <c r="M107" s="206" t="s">
        <v>440</v>
      </c>
    </row>
    <row r="108" spans="1:13" s="208" customFormat="1" x14ac:dyDescent="0.35">
      <c r="A108" s="206" t="s">
        <v>353</v>
      </c>
      <c r="B108" s="206" t="s">
        <v>137</v>
      </c>
      <c r="C108" s="206" t="s">
        <v>138</v>
      </c>
      <c r="D108" s="206" t="s">
        <v>139</v>
      </c>
      <c r="E108" s="206" t="s">
        <v>139</v>
      </c>
      <c r="F108" s="207" t="s">
        <v>401</v>
      </c>
      <c r="G108" s="206"/>
      <c r="H108" s="206" t="s">
        <v>139</v>
      </c>
      <c r="I108" s="242" t="s">
        <v>139</v>
      </c>
      <c r="J108" s="206" t="s">
        <v>139</v>
      </c>
      <c r="K108" s="206" t="s">
        <v>139</v>
      </c>
      <c r="L108" s="206" t="s">
        <v>139</v>
      </c>
      <c r="M108" s="206"/>
    </row>
    <row r="110" spans="1:13" x14ac:dyDescent="0.35">
      <c r="A110" s="196" t="s">
        <v>489</v>
      </c>
    </row>
    <row r="111" spans="1:13" x14ac:dyDescent="0.35">
      <c r="A111" s="200" t="s">
        <v>487</v>
      </c>
    </row>
    <row r="112" spans="1:13" x14ac:dyDescent="0.35">
      <c r="A112" s="200" t="s">
        <v>494</v>
      </c>
    </row>
    <row r="113" spans="1:2" x14ac:dyDescent="0.35">
      <c r="A113" s="200" t="s">
        <v>493</v>
      </c>
    </row>
    <row r="116" spans="1:2" x14ac:dyDescent="0.35">
      <c r="A116" s="196" t="s">
        <v>496</v>
      </c>
      <c r="B116" s="196" t="s">
        <v>495</v>
      </c>
    </row>
    <row r="117" spans="1:2" ht="29" x14ac:dyDescent="0.35">
      <c r="A117" s="205" t="s">
        <v>500</v>
      </c>
      <c r="B117" s="196">
        <v>9</v>
      </c>
    </row>
    <row r="118" spans="1:2" ht="29" x14ac:dyDescent="0.35">
      <c r="A118" s="205" t="s">
        <v>498</v>
      </c>
      <c r="B118" s="196">
        <v>5</v>
      </c>
    </row>
    <row r="119" spans="1:2" ht="43.5" x14ac:dyDescent="0.35">
      <c r="A119" s="205" t="s">
        <v>497</v>
      </c>
      <c r="B119" s="196">
        <v>3</v>
      </c>
    </row>
    <row r="120" spans="1:2" ht="29" x14ac:dyDescent="0.35">
      <c r="A120" s="205" t="s">
        <v>499</v>
      </c>
      <c r="B120" s="196">
        <v>1</v>
      </c>
    </row>
    <row r="121" spans="1:2" x14ac:dyDescent="0.35">
      <c r="B121" s="196">
        <f>SUM(B117:B120)</f>
        <v>18</v>
      </c>
    </row>
    <row r="131" spans="1:2" x14ac:dyDescent="0.35">
      <c r="A131" s="230" t="s">
        <v>515</v>
      </c>
    </row>
    <row r="132" spans="1:2" x14ac:dyDescent="0.35">
      <c r="A132" s="245" t="s">
        <v>519</v>
      </c>
    </row>
    <row r="133" spans="1:2" x14ac:dyDescent="0.35">
      <c r="A133" s="253" t="s">
        <v>520</v>
      </c>
      <c r="B133" s="223" t="s">
        <v>521</v>
      </c>
    </row>
    <row r="134" spans="1:2" x14ac:dyDescent="0.35">
      <c r="A134" s="236" t="s">
        <v>518</v>
      </c>
      <c r="B134" s="263" t="s">
        <v>522</v>
      </c>
    </row>
    <row r="135" spans="1:2" x14ac:dyDescent="0.35">
      <c r="A135" s="246" t="s">
        <v>516</v>
      </c>
    </row>
    <row r="136" spans="1:2" x14ac:dyDescent="0.35">
      <c r="A136" s="261" t="s">
        <v>517</v>
      </c>
    </row>
  </sheetData>
  <sortState ref="A117:B120">
    <sortCondition descending="1" ref="B117:B120"/>
  </sortState>
  <mergeCells count="78">
    <mergeCell ref="D102:D103"/>
    <mergeCell ref="C102:C103"/>
    <mergeCell ref="B102:B103"/>
    <mergeCell ref="A102:A103"/>
    <mergeCell ref="D89:D90"/>
    <mergeCell ref="C89:C90"/>
    <mergeCell ref="B89:B90"/>
    <mergeCell ref="A89:A90"/>
    <mergeCell ref="D99:D100"/>
    <mergeCell ref="C99:C100"/>
    <mergeCell ref="B99:B100"/>
    <mergeCell ref="A99:A100"/>
    <mergeCell ref="A4:A5"/>
    <mergeCell ref="A11:A12"/>
    <mergeCell ref="D14:D15"/>
    <mergeCell ref="C14:C15"/>
    <mergeCell ref="E56:E59"/>
    <mergeCell ref="A53:A54"/>
    <mergeCell ref="B53:B54"/>
    <mergeCell ref="C53:C54"/>
    <mergeCell ref="D53:D54"/>
    <mergeCell ref="A8:A9"/>
    <mergeCell ref="D11:D12"/>
    <mergeCell ref="C11:C12"/>
    <mergeCell ref="B11:B12"/>
    <mergeCell ref="B35:B36"/>
    <mergeCell ref="C35:C36"/>
    <mergeCell ref="D35:D36"/>
    <mergeCell ref="F1:K1"/>
    <mergeCell ref="B4:B5"/>
    <mergeCell ref="C4:C5"/>
    <mergeCell ref="D4:D5"/>
    <mergeCell ref="B8:B9"/>
    <mergeCell ref="C8:C9"/>
    <mergeCell ref="D8:D9"/>
    <mergeCell ref="B14:B15"/>
    <mergeCell ref="A14:A15"/>
    <mergeCell ref="D19:D21"/>
    <mergeCell ref="A86:A87"/>
    <mergeCell ref="B86:B87"/>
    <mergeCell ref="C86:C87"/>
    <mergeCell ref="D86:D87"/>
    <mergeCell ref="A74:A75"/>
    <mergeCell ref="B74:B75"/>
    <mergeCell ref="C74:C75"/>
    <mergeCell ref="D74:D75"/>
    <mergeCell ref="D79:D80"/>
    <mergeCell ref="C79:C80"/>
    <mergeCell ref="B79:B80"/>
    <mergeCell ref="A79:A80"/>
    <mergeCell ref="A56:A59"/>
    <mergeCell ref="B56:B59"/>
    <mergeCell ref="C56:C59"/>
    <mergeCell ref="D56:D59"/>
    <mergeCell ref="A19:A21"/>
    <mergeCell ref="B19:B21"/>
    <mergeCell ref="C19:C21"/>
    <mergeCell ref="D44:D47"/>
    <mergeCell ref="C44:C47"/>
    <mergeCell ref="B44:B47"/>
    <mergeCell ref="A44:A47"/>
    <mergeCell ref="D31:D32"/>
    <mergeCell ref="C31:C32"/>
    <mergeCell ref="B31:B32"/>
    <mergeCell ref="A31:A32"/>
    <mergeCell ref="A35:A36"/>
    <mergeCell ref="E102:E103"/>
    <mergeCell ref="E99:E100"/>
    <mergeCell ref="E89:E90"/>
    <mergeCell ref="E53:E54"/>
    <mergeCell ref="E44:E47"/>
    <mergeCell ref="E74:E75"/>
    <mergeCell ref="E79:E80"/>
    <mergeCell ref="E35:E36"/>
    <mergeCell ref="E31:E32"/>
    <mergeCell ref="E11:E12"/>
    <mergeCell ref="E8:E9"/>
    <mergeCell ref="E4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Patient_variant_list </vt:lpstr>
      <vt:lpstr>Patient_plots</vt:lpstr>
      <vt:lpstr>Patient_summary_plot</vt:lpstr>
      <vt:lpstr>Patient_variant_frequency</vt:lpstr>
      <vt:lpstr>Number of variants per patient</vt:lpstr>
      <vt:lpstr>Variant-drug association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Alexia Eliades</dc:creator>
  <cp:lastModifiedBy>Ioannis Kyrochristos</cp:lastModifiedBy>
  <dcterms:created xsi:type="dcterms:W3CDTF">2021-01-05T12:08:24Z</dcterms:created>
  <dcterms:modified xsi:type="dcterms:W3CDTF">2021-04-02T13:38:07Z</dcterms:modified>
</cp:coreProperties>
</file>