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wei/Library/CloudStorage/Box-Box/_Arboleda Lab Stuff/personal/Angela_Wei/PhD/Penetrance Paper/submission_files/"/>
    </mc:Choice>
  </mc:AlternateContent>
  <xr:revisionPtr revIDLastSave="0" documentId="13_ncr:1_{E4FADA1D-4ABB-894A-955F-6AC921CE2EB8}" xr6:coauthVersionLast="47" xr6:coauthVersionMax="47" xr10:uidLastSave="{00000000-0000-0000-0000-000000000000}"/>
  <bookViews>
    <workbookView xWindow="0" yWindow="0" windowWidth="38400" windowHeight="21600" xr2:uid="{A780ACED-667D-3D4F-ABEA-507DABCF1803}"/>
  </bookViews>
  <sheets>
    <sheet name="Sup Table 1 Mean Phen v Method" sheetId="1" r:id="rId1"/>
    <sheet name="Sup Table 2 ESM1b MAF filters" sheetId="2" r:id="rId2"/>
    <sheet name="Sup Table 3 Exact PRS bin" sheetId="3" r:id="rId3"/>
    <sheet name="Sup Table 4 PRS interaction" sheetId="4" r:id="rId4"/>
    <sheet name="Sup Table 5 Full FAME results" sheetId="5" r:id="rId5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5" l="1"/>
  <c r="J6" i="5"/>
  <c r="J5" i="5"/>
  <c r="J4" i="5"/>
  <c r="J3" i="5"/>
  <c r="J2" i="5"/>
</calcChain>
</file>

<file path=xl/sharedStrings.xml><?xml version="1.0" encoding="utf-8"?>
<sst xmlns="http://schemas.openxmlformats.org/spreadsheetml/2006/main" count="433" uniqueCount="84">
  <si>
    <t>Gene</t>
  </si>
  <si>
    <t>Phenotype</t>
  </si>
  <si>
    <t>Method</t>
  </si>
  <si>
    <t>correlation p-value</t>
  </si>
  <si>
    <t>MC4R</t>
  </si>
  <si>
    <t>BMI</t>
  </si>
  <si>
    <t>ESM1b</t>
  </si>
  <si>
    <t>*not all variants have score with associated method</t>
  </si>
  <si>
    <t>SIFT</t>
  </si>
  <si>
    <t>**no scores available for any variants within gene with associated method</t>
  </si>
  <si>
    <t>PolyPhen2</t>
  </si>
  <si>
    <t>RAW CADD</t>
  </si>
  <si>
    <t>PHRED CADD</t>
  </si>
  <si>
    <t>EVE*</t>
  </si>
  <si>
    <t>PrimateAI</t>
  </si>
  <si>
    <t>LDLR</t>
  </si>
  <si>
    <t>LDL</t>
  </si>
  <si>
    <t>PCSK9</t>
  </si>
  <si>
    <t>APOB</t>
  </si>
  <si>
    <t>EVE**</t>
  </si>
  <si>
    <t>NA</t>
  </si>
  <si>
    <t>APOA5</t>
  </si>
  <si>
    <t>Triglycerides</t>
  </si>
  <si>
    <t>LPL</t>
  </si>
  <si>
    <t>CETP</t>
  </si>
  <si>
    <t>HDL</t>
  </si>
  <si>
    <t>GCK</t>
  </si>
  <si>
    <t>HbA1c</t>
  </si>
  <si>
    <t>HNF1A</t>
  </si>
  <si>
    <t>HNF4A</t>
  </si>
  <si>
    <t>MAF max</t>
  </si>
  <si>
    <t>Total individuals</t>
  </si>
  <si>
    <t>Total missense variants 
represented</t>
  </si>
  <si>
    <t>Pearson correlation of residuals remaining 
after adjusting out covariates</t>
  </si>
  <si>
    <t>p-value</t>
  </si>
  <si>
    <t>Noncarrier phenotype/carrier phenotype</t>
  </si>
  <si>
    <t>Number of non-carriers
in each PRS 1000th-tile</t>
  </si>
  <si>
    <t>1000th-tile PRS bin where non-carrier mean phenotype 
first exceeds carrier mean phenotype</t>
  </si>
  <si>
    <t>Non-carrier mean phenotype 
within 1000th-tile bin [95% CI]</t>
  </si>
  <si>
    <t>Number of carriers</t>
  </si>
  <si>
    <t>Carrier mean 
phenotype [95% CI]</t>
  </si>
  <si>
    <t>BMI/monogenic obesity</t>
  </si>
  <si>
    <t>30.26 kg/m^2 [29.62,30.89]</t>
  </si>
  <si>
    <t>30.22 kg/m^2 [29.28,31.16]</t>
  </si>
  <si>
    <t>HDL/monogenic high HDL</t>
  </si>
  <si>
    <t>76.99 mg/dl [74.89,79.08]</t>
  </si>
  <si>
    <t>73.64 mg/dl [69.54,77.74]</t>
  </si>
  <si>
    <t>Triglycerides/monogenic high triglycerides</t>
  </si>
  <si>
    <t>267.17 mg/dl [250.59,283.75]</t>
  </si>
  <si>
    <t>263.49 mg/dl [240.60,286.39]</t>
  </si>
  <si>
    <t>Trait</t>
  </si>
  <si>
    <t>Variable</t>
  </si>
  <si>
    <t>β</t>
  </si>
  <si>
    <t>P-value</t>
  </si>
  <si>
    <t>Low LDL</t>
  </si>
  <si>
    <t>Carrier status</t>
  </si>
  <si>
    <t>&lt;2E-16</t>
  </si>
  <si>
    <t>PRS</t>
  </si>
  <si>
    <t>Carrier status*PRS</t>
  </si>
  <si>
    <t>High LDL</t>
  </si>
  <si>
    <t>High HDL</t>
  </si>
  <si>
    <t>2.1E-4*</t>
  </si>
  <si>
    <t>High triglycerides</t>
  </si>
  <si>
    <t>&lt;2E-16*</t>
  </si>
  <si>
    <t>Obesity</t>
  </si>
  <si>
    <t>*Significant after adjusting for age, sex, 1st 10 PCs, 
&amp; Bonferroni corrections</t>
  </si>
  <si>
    <t>Monogenic genes
tested</t>
  </si>
  <si>
    <r>
      <t>σ</t>
    </r>
    <r>
      <rPr>
        <b/>
        <vertAlign val="subscript"/>
        <sz val="11"/>
        <color theme="1"/>
        <rFont val="Arial"/>
        <family val="2"/>
      </rPr>
      <t>G</t>
    </r>
    <r>
      <rPr>
        <b/>
        <vertAlign val="superscript"/>
        <sz val="11"/>
        <color theme="1"/>
        <rFont val="Arial"/>
        <family val="2"/>
      </rPr>
      <t>2</t>
    </r>
  </si>
  <si>
    <r>
      <t>σ</t>
    </r>
    <r>
      <rPr>
        <b/>
        <vertAlign val="subscript"/>
        <sz val="11"/>
        <color theme="1"/>
        <rFont val="Arial"/>
        <family val="2"/>
      </rPr>
      <t>G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SE</t>
    </r>
  </si>
  <si>
    <r>
      <t>σ</t>
    </r>
    <r>
      <rPr>
        <b/>
        <vertAlign val="subscript"/>
        <sz val="11"/>
        <color theme="1"/>
        <rFont val="Arial"/>
        <family val="2"/>
      </rPr>
      <t>CxG</t>
    </r>
    <r>
      <rPr>
        <b/>
        <vertAlign val="superscript"/>
        <sz val="11"/>
        <color theme="1"/>
        <rFont val="Arial"/>
        <family val="2"/>
      </rPr>
      <t>2</t>
    </r>
  </si>
  <si>
    <r>
      <t>σ</t>
    </r>
    <r>
      <rPr>
        <b/>
        <vertAlign val="subscript"/>
        <sz val="11"/>
        <color theme="1"/>
        <rFont val="Arial"/>
        <family val="2"/>
      </rPr>
      <t>CxG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SE</t>
    </r>
  </si>
  <si>
    <r>
      <t>β</t>
    </r>
    <r>
      <rPr>
        <b/>
        <vertAlign val="subscript"/>
        <sz val="11"/>
        <color theme="1"/>
        <rFont val="Arial"/>
        <family val="2"/>
      </rPr>
      <t>C</t>
    </r>
    <r>
      <rPr>
        <b/>
        <vertAlign val="superscript"/>
        <sz val="11"/>
        <color theme="1"/>
        <rFont val="Arial"/>
        <family val="2"/>
      </rPr>
      <t>2</t>
    </r>
  </si>
  <si>
    <r>
      <t>β</t>
    </r>
    <r>
      <rPr>
        <b/>
        <vertAlign val="subscript"/>
        <sz val="11"/>
        <color theme="1"/>
        <rFont val="Arial"/>
        <family val="2"/>
      </rPr>
      <t>C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SE</t>
    </r>
  </si>
  <si>
    <r>
      <t>σ</t>
    </r>
    <r>
      <rPr>
        <b/>
        <vertAlign val="subscript"/>
        <sz val="11"/>
        <color theme="1"/>
        <rFont val="Arial"/>
        <family val="2"/>
      </rPr>
      <t>ϵ</t>
    </r>
    <r>
      <rPr>
        <b/>
        <vertAlign val="superscript"/>
        <sz val="11"/>
        <color theme="1"/>
        <rFont val="Arial"/>
        <family val="2"/>
      </rPr>
      <t>2</t>
    </r>
  </si>
  <si>
    <t>EPI (%)</t>
  </si>
  <si>
    <t>P</t>
  </si>
  <si>
    <r>
      <t>High LDL (</t>
    </r>
    <r>
      <rPr>
        <i/>
        <sz val="11"/>
        <color theme="1"/>
        <rFont val="Arial"/>
        <family val="2"/>
      </rPr>
      <t>APOB, LDLR</t>
    </r>
    <r>
      <rPr>
        <sz val="11"/>
        <color theme="1"/>
        <rFont val="Arial"/>
        <family val="2"/>
      </rPr>
      <t>)*</t>
    </r>
  </si>
  <si>
    <r>
      <t>High triglycerides (</t>
    </r>
    <r>
      <rPr>
        <i/>
        <sz val="11"/>
        <color theme="1"/>
        <rFont val="Arial"/>
        <family val="2"/>
      </rPr>
      <t>APOA5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LPL</t>
    </r>
    <r>
      <rPr>
        <sz val="11"/>
        <color theme="1"/>
        <rFont val="Arial"/>
        <family val="2"/>
      </rPr>
      <t>)*</t>
    </r>
  </si>
  <si>
    <r>
      <t>Low LDL (</t>
    </r>
    <r>
      <rPr>
        <i/>
        <sz val="11"/>
        <color theme="1"/>
        <rFont val="Arial"/>
        <family val="2"/>
      </rPr>
      <t>APOB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PCSK9</t>
    </r>
    <r>
      <rPr>
        <sz val="11"/>
        <color theme="1"/>
        <rFont val="Arial"/>
        <family val="2"/>
      </rPr>
      <t>)</t>
    </r>
  </si>
  <si>
    <r>
      <t>Obesity (</t>
    </r>
    <r>
      <rPr>
        <i/>
        <sz val="11"/>
        <color theme="1"/>
        <rFont val="Arial"/>
        <family val="2"/>
      </rPr>
      <t>MC4R</t>
    </r>
    <r>
      <rPr>
        <sz val="11"/>
        <color theme="1"/>
        <rFont val="Arial"/>
        <family val="2"/>
      </rPr>
      <t>)</t>
    </r>
  </si>
  <si>
    <r>
      <t>High HDL (</t>
    </r>
    <r>
      <rPr>
        <i/>
        <sz val="11"/>
        <color theme="1"/>
        <rFont val="Arial"/>
        <family val="2"/>
      </rPr>
      <t>CETP</t>
    </r>
    <r>
      <rPr>
        <sz val="11"/>
        <color theme="1"/>
        <rFont val="Arial"/>
        <family val="2"/>
      </rPr>
      <t>)</t>
    </r>
  </si>
  <si>
    <r>
      <t>MODY (</t>
    </r>
    <r>
      <rPr>
        <i/>
        <sz val="11"/>
        <color theme="1"/>
        <rFont val="Arial"/>
        <family val="2"/>
      </rPr>
      <t>GCK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HNF1A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HNF4A</t>
    </r>
    <r>
      <rPr>
        <sz val="11"/>
        <color theme="1"/>
        <rFont val="Arial"/>
        <family val="2"/>
      </rPr>
      <t>)*</t>
    </r>
  </si>
  <si>
    <t>*Significant after adjusting for age, sex, 1st 20 PCs, &amp; Bonferroni corrections</t>
  </si>
  <si>
    <t>Pearson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</si>
</sst>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1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1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E80A-5D92-6E40-A665-82800DEE887E}">
  <dimension ref="A1:G71"/>
  <sheetViews>
    <sheetView tabSelected="1" workbookViewId="0">
      <selection activeCell="F28" sqref="F28"/>
    </sheetView>
  </sheetViews>
  <sheetFormatPr baseColWidth="10" defaultRowHeight="16" x14ac:dyDescent="0.2"/>
  <cols>
    <col min="1" max="1" width="7.83203125" style="37" bestFit="1" customWidth="1"/>
    <col min="2" max="2" width="12.83203125" style="37" bestFit="1" customWidth="1"/>
    <col min="3" max="3" width="14.6640625" style="37" bestFit="1" customWidth="1"/>
    <col min="4" max="4" width="11.1640625" style="37" bestFit="1" customWidth="1"/>
    <col min="5" max="5" width="19.1640625" style="37" bestFit="1" customWidth="1"/>
  </cols>
  <sheetData>
    <row r="1" spans="1:7" x14ac:dyDescent="0.2">
      <c r="A1" s="35" t="s">
        <v>0</v>
      </c>
      <c r="B1" s="35" t="s">
        <v>1</v>
      </c>
      <c r="C1" s="35" t="s">
        <v>2</v>
      </c>
      <c r="D1" s="35" t="s">
        <v>83</v>
      </c>
      <c r="E1" s="35" t="s">
        <v>3</v>
      </c>
      <c r="F1" s="2"/>
      <c r="G1" s="2"/>
    </row>
    <row r="2" spans="1:7" x14ac:dyDescent="0.2">
      <c r="A2" s="33" t="s">
        <v>4</v>
      </c>
      <c r="B2" s="33" t="s">
        <v>5</v>
      </c>
      <c r="C2" s="33" t="s">
        <v>6</v>
      </c>
      <c r="D2" s="33">
        <v>-0.29420000000000002</v>
      </c>
      <c r="E2" s="34">
        <v>5.5999999999999995E-4</v>
      </c>
      <c r="F2" s="2"/>
      <c r="G2" s="1" t="s">
        <v>7</v>
      </c>
    </row>
    <row r="3" spans="1:7" x14ac:dyDescent="0.2">
      <c r="A3" s="33" t="s">
        <v>4</v>
      </c>
      <c r="B3" s="33" t="s">
        <v>5</v>
      </c>
      <c r="C3" s="33" t="s">
        <v>8</v>
      </c>
      <c r="D3" s="33">
        <v>-8.6599999999999996E-2</v>
      </c>
      <c r="E3" s="33">
        <v>0.31964999999999999</v>
      </c>
      <c r="F3" s="2"/>
      <c r="G3" s="1" t="s">
        <v>9</v>
      </c>
    </row>
    <row r="4" spans="1:7" x14ac:dyDescent="0.2">
      <c r="A4" s="33" t="s">
        <v>4</v>
      </c>
      <c r="B4" s="33" t="s">
        <v>5</v>
      </c>
      <c r="C4" s="33" t="s">
        <v>10</v>
      </c>
      <c r="D4" s="33">
        <v>0.21679999999999999</v>
      </c>
      <c r="E4" s="33">
        <v>1.1847999999999999E-2</v>
      </c>
      <c r="F4" s="2"/>
      <c r="G4" s="2"/>
    </row>
    <row r="5" spans="1:7" x14ac:dyDescent="0.2">
      <c r="A5" s="33" t="s">
        <v>4</v>
      </c>
      <c r="B5" s="33" t="s">
        <v>5</v>
      </c>
      <c r="C5" s="33" t="s">
        <v>11</v>
      </c>
      <c r="D5" s="33">
        <v>0.18029999999999999</v>
      </c>
      <c r="E5" s="33">
        <v>3.7093000000000001E-2</v>
      </c>
      <c r="F5" s="2"/>
      <c r="G5" s="2"/>
    </row>
    <row r="6" spans="1:7" x14ac:dyDescent="0.2">
      <c r="A6" s="33" t="s">
        <v>4</v>
      </c>
      <c r="B6" s="33" t="s">
        <v>5</v>
      </c>
      <c r="C6" s="33" t="s">
        <v>12</v>
      </c>
      <c r="D6" s="33">
        <v>0.158</v>
      </c>
      <c r="E6" s="33">
        <v>6.8276000000000003E-2</v>
      </c>
      <c r="F6" s="2"/>
      <c r="G6" s="2"/>
    </row>
    <row r="7" spans="1:7" x14ac:dyDescent="0.2">
      <c r="A7" s="33" t="s">
        <v>4</v>
      </c>
      <c r="B7" s="33" t="s">
        <v>5</v>
      </c>
      <c r="C7" s="33" t="s">
        <v>13</v>
      </c>
      <c r="D7" s="33">
        <v>0.2369</v>
      </c>
      <c r="E7" s="33">
        <v>1.1917000000000001E-2</v>
      </c>
      <c r="F7" s="2"/>
      <c r="G7" s="2"/>
    </row>
    <row r="8" spans="1:7" x14ac:dyDescent="0.2">
      <c r="A8" s="33" t="s">
        <v>4</v>
      </c>
      <c r="B8" s="33" t="s">
        <v>5</v>
      </c>
      <c r="C8" s="33" t="s">
        <v>14</v>
      </c>
      <c r="D8" s="33">
        <v>-0.1633</v>
      </c>
      <c r="E8" s="33">
        <v>5.935E-2</v>
      </c>
      <c r="F8" s="2"/>
      <c r="G8" s="2"/>
    </row>
    <row r="9" spans="1:7" x14ac:dyDescent="0.2">
      <c r="A9" s="33" t="s">
        <v>15</v>
      </c>
      <c r="B9" s="33" t="s">
        <v>16</v>
      </c>
      <c r="C9" s="33" t="s">
        <v>6</v>
      </c>
      <c r="D9" s="33">
        <v>-0.48949999999999999</v>
      </c>
      <c r="E9" s="34">
        <v>2.9900000000000002E-22</v>
      </c>
      <c r="F9" s="2"/>
      <c r="G9" s="2"/>
    </row>
    <row r="10" spans="1:7" x14ac:dyDescent="0.2">
      <c r="A10" s="33" t="s">
        <v>15</v>
      </c>
      <c r="B10" s="33" t="s">
        <v>16</v>
      </c>
      <c r="C10" s="33" t="s">
        <v>8</v>
      </c>
      <c r="D10" s="33">
        <v>-0.31440000000000001</v>
      </c>
      <c r="E10" s="34">
        <v>2.2400000000000001E-9</v>
      </c>
      <c r="F10" s="2"/>
      <c r="G10" s="2"/>
    </row>
    <row r="11" spans="1:7" x14ac:dyDescent="0.2">
      <c r="A11" s="33" t="s">
        <v>15</v>
      </c>
      <c r="B11" s="33" t="s">
        <v>16</v>
      </c>
      <c r="C11" s="33" t="s">
        <v>10</v>
      </c>
      <c r="D11" s="33">
        <v>0.45639999999999997</v>
      </c>
      <c r="E11" s="34">
        <v>3.35E-19</v>
      </c>
      <c r="F11" s="2"/>
      <c r="G11" s="2"/>
    </row>
    <row r="12" spans="1:7" x14ac:dyDescent="0.2">
      <c r="A12" s="33" t="s">
        <v>15</v>
      </c>
      <c r="B12" s="33" t="s">
        <v>16</v>
      </c>
      <c r="C12" s="33" t="s">
        <v>11</v>
      </c>
      <c r="D12" s="33">
        <v>0.42099999999999999</v>
      </c>
      <c r="E12" s="34">
        <v>2.7E-16</v>
      </c>
      <c r="F12" s="2"/>
      <c r="G12" s="2"/>
    </row>
    <row r="13" spans="1:7" x14ac:dyDescent="0.2">
      <c r="A13" s="33" t="s">
        <v>15</v>
      </c>
      <c r="B13" s="33" t="s">
        <v>16</v>
      </c>
      <c r="C13" s="33" t="s">
        <v>12</v>
      </c>
      <c r="D13" s="33">
        <v>0.38779999999999998</v>
      </c>
      <c r="E13" s="34">
        <v>7.3500000000000002E-14</v>
      </c>
      <c r="F13" s="2"/>
      <c r="G13" s="2"/>
    </row>
    <row r="14" spans="1:7" x14ac:dyDescent="0.2">
      <c r="A14" s="33" t="s">
        <v>15</v>
      </c>
      <c r="B14" s="33" t="s">
        <v>16</v>
      </c>
      <c r="C14" s="33" t="s">
        <v>13</v>
      </c>
      <c r="D14" s="33">
        <v>0.50390000000000001</v>
      </c>
      <c r="E14" s="34">
        <v>5.5699999999999997E-21</v>
      </c>
      <c r="F14" s="2"/>
      <c r="G14" s="2"/>
    </row>
    <row r="15" spans="1:7" x14ac:dyDescent="0.2">
      <c r="A15" s="33" t="s">
        <v>15</v>
      </c>
      <c r="B15" s="33" t="s">
        <v>16</v>
      </c>
      <c r="C15" s="33" t="s">
        <v>14</v>
      </c>
      <c r="D15" s="33">
        <v>0.35370000000000001</v>
      </c>
      <c r="E15" s="34">
        <v>1.24E-11</v>
      </c>
      <c r="F15" s="2"/>
      <c r="G15" s="2"/>
    </row>
    <row r="16" spans="1:7" x14ac:dyDescent="0.2">
      <c r="A16" s="33" t="s">
        <v>17</v>
      </c>
      <c r="B16" s="33" t="s">
        <v>16</v>
      </c>
      <c r="C16" s="33" t="s">
        <v>6</v>
      </c>
      <c r="D16" s="33">
        <v>0.19739999999999999</v>
      </c>
      <c r="E16" s="33">
        <v>3.2156999999999998E-2</v>
      </c>
      <c r="F16" s="2"/>
      <c r="G16" s="2"/>
    </row>
    <row r="17" spans="1:7" x14ac:dyDescent="0.2">
      <c r="A17" s="33" t="s">
        <v>17</v>
      </c>
      <c r="B17" s="33" t="s">
        <v>16</v>
      </c>
      <c r="C17" s="33" t="s">
        <v>8</v>
      </c>
      <c r="D17" s="33">
        <v>9.0899999999999995E-2</v>
      </c>
      <c r="E17" s="33">
        <v>0.33184000000000002</v>
      </c>
      <c r="F17" s="2"/>
      <c r="G17" s="2"/>
    </row>
    <row r="18" spans="1:7" x14ac:dyDescent="0.2">
      <c r="A18" s="33" t="s">
        <v>17</v>
      </c>
      <c r="B18" s="33" t="s">
        <v>16</v>
      </c>
      <c r="C18" s="33" t="s">
        <v>10</v>
      </c>
      <c r="D18" s="33">
        <v>-0.1885</v>
      </c>
      <c r="E18" s="33">
        <v>4.2730999999999998E-2</v>
      </c>
      <c r="F18" s="2"/>
      <c r="G18" s="2"/>
    </row>
    <row r="19" spans="1:7" x14ac:dyDescent="0.2">
      <c r="A19" s="33" t="s">
        <v>17</v>
      </c>
      <c r="B19" s="33" t="s">
        <v>16</v>
      </c>
      <c r="C19" s="33" t="s">
        <v>11</v>
      </c>
      <c r="D19" s="33">
        <v>-0.19600000000000001</v>
      </c>
      <c r="E19" s="33">
        <v>3.4935000000000001E-2</v>
      </c>
      <c r="F19" s="2"/>
      <c r="G19" s="2"/>
    </row>
    <row r="20" spans="1:7" x14ac:dyDescent="0.2">
      <c r="A20" s="33" t="s">
        <v>17</v>
      </c>
      <c r="B20" s="33" t="s">
        <v>16</v>
      </c>
      <c r="C20" s="33" t="s">
        <v>12</v>
      </c>
      <c r="D20" s="33">
        <v>-0.15090000000000001</v>
      </c>
      <c r="E20" s="33">
        <v>0.10578</v>
      </c>
      <c r="F20" s="2"/>
      <c r="G20" s="2"/>
    </row>
    <row r="21" spans="1:7" x14ac:dyDescent="0.2">
      <c r="A21" s="33" t="s">
        <v>17</v>
      </c>
      <c r="B21" s="33" t="s">
        <v>16</v>
      </c>
      <c r="C21" s="33" t="s">
        <v>13</v>
      </c>
      <c r="D21" s="33">
        <v>-0.26569999999999999</v>
      </c>
      <c r="E21" s="33">
        <v>2.0336E-2</v>
      </c>
      <c r="F21" s="2"/>
      <c r="G21" s="2"/>
    </row>
    <row r="22" spans="1:7" x14ac:dyDescent="0.2">
      <c r="A22" s="33" t="s">
        <v>17</v>
      </c>
      <c r="B22" s="33" t="s">
        <v>16</v>
      </c>
      <c r="C22" s="33" t="s">
        <v>14</v>
      </c>
      <c r="D22" s="33">
        <v>-0.1618</v>
      </c>
      <c r="E22" s="33">
        <v>8.1285999999999997E-2</v>
      </c>
      <c r="F22" s="2"/>
      <c r="G22" s="2"/>
    </row>
    <row r="23" spans="1:7" x14ac:dyDescent="0.2">
      <c r="A23" s="33" t="s">
        <v>18</v>
      </c>
      <c r="B23" s="33" t="s">
        <v>16</v>
      </c>
      <c r="C23" s="33" t="s">
        <v>6</v>
      </c>
      <c r="D23" s="33">
        <v>0.10059999999999999</v>
      </c>
      <c r="E23" s="33">
        <v>0.22548000000000001</v>
      </c>
      <c r="F23" s="2"/>
      <c r="G23" s="2"/>
    </row>
    <row r="24" spans="1:7" x14ac:dyDescent="0.2">
      <c r="A24" s="33" t="s">
        <v>18</v>
      </c>
      <c r="B24" s="33" t="s">
        <v>16</v>
      </c>
      <c r="C24" s="33" t="s">
        <v>8</v>
      </c>
      <c r="D24" s="33">
        <v>9.5899999999999999E-2</v>
      </c>
      <c r="E24" s="33">
        <v>0.24976999999999999</v>
      </c>
      <c r="F24" s="2"/>
      <c r="G24" s="2"/>
    </row>
    <row r="25" spans="1:7" x14ac:dyDescent="0.2">
      <c r="A25" s="33" t="s">
        <v>18</v>
      </c>
      <c r="B25" s="33" t="s">
        <v>16</v>
      </c>
      <c r="C25" s="33" t="s">
        <v>10</v>
      </c>
      <c r="D25" s="33">
        <v>-0.20649999999999999</v>
      </c>
      <c r="E25" s="33">
        <v>1.2411E-2</v>
      </c>
      <c r="F25" s="2"/>
      <c r="G25" s="2"/>
    </row>
    <row r="26" spans="1:7" x14ac:dyDescent="0.2">
      <c r="A26" s="33" t="s">
        <v>18</v>
      </c>
      <c r="B26" s="33" t="s">
        <v>16</v>
      </c>
      <c r="C26" s="33" t="s">
        <v>11</v>
      </c>
      <c r="D26" s="33">
        <v>-0.13930000000000001</v>
      </c>
      <c r="E26" s="33">
        <v>9.3571000000000001E-2</v>
      </c>
      <c r="F26" s="2"/>
      <c r="G26" s="2"/>
    </row>
    <row r="27" spans="1:7" x14ac:dyDescent="0.2">
      <c r="A27" s="33" t="s">
        <v>18</v>
      </c>
      <c r="B27" s="33" t="s">
        <v>16</v>
      </c>
      <c r="C27" s="33" t="s">
        <v>12</v>
      </c>
      <c r="D27" s="33">
        <v>-0.1452</v>
      </c>
      <c r="E27" s="33">
        <v>8.0347000000000002E-2</v>
      </c>
      <c r="F27" s="2"/>
      <c r="G27" s="2"/>
    </row>
    <row r="28" spans="1:7" x14ac:dyDescent="0.2">
      <c r="A28" s="33" t="s">
        <v>18</v>
      </c>
      <c r="B28" s="33" t="s">
        <v>16</v>
      </c>
      <c r="C28" s="33" t="s">
        <v>19</v>
      </c>
      <c r="D28" s="33" t="s">
        <v>20</v>
      </c>
      <c r="E28" s="33" t="s">
        <v>20</v>
      </c>
      <c r="F28" s="2"/>
      <c r="G28" s="2"/>
    </row>
    <row r="29" spans="1:7" x14ac:dyDescent="0.2">
      <c r="A29" s="33" t="s">
        <v>18</v>
      </c>
      <c r="B29" s="33" t="s">
        <v>16</v>
      </c>
      <c r="C29" s="33" t="s">
        <v>14</v>
      </c>
      <c r="D29" s="33">
        <v>-7.2800000000000004E-2</v>
      </c>
      <c r="E29" s="33">
        <v>0.38097999999999999</v>
      </c>
      <c r="F29" s="2"/>
      <c r="G29" s="2"/>
    </row>
    <row r="30" spans="1:7" x14ac:dyDescent="0.2">
      <c r="A30" s="33" t="s">
        <v>21</v>
      </c>
      <c r="B30" s="33" t="s">
        <v>22</v>
      </c>
      <c r="C30" s="33" t="s">
        <v>6</v>
      </c>
      <c r="D30" s="33">
        <v>-0.19040000000000001</v>
      </c>
      <c r="E30" s="33">
        <v>2.5846999999999998E-2</v>
      </c>
      <c r="F30" s="2"/>
      <c r="G30" s="2"/>
    </row>
    <row r="31" spans="1:7" x14ac:dyDescent="0.2">
      <c r="A31" s="33" t="s">
        <v>21</v>
      </c>
      <c r="B31" s="33" t="s">
        <v>22</v>
      </c>
      <c r="C31" s="33" t="s">
        <v>8</v>
      </c>
      <c r="D31" s="33">
        <v>-0.14949999999999999</v>
      </c>
      <c r="E31" s="33">
        <v>8.1286999999999998E-2</v>
      </c>
      <c r="F31" s="2"/>
      <c r="G31" s="2"/>
    </row>
    <row r="32" spans="1:7" x14ac:dyDescent="0.2">
      <c r="A32" s="33" t="s">
        <v>21</v>
      </c>
      <c r="B32" s="33" t="s">
        <v>22</v>
      </c>
      <c r="C32" s="33" t="s">
        <v>10</v>
      </c>
      <c r="D32" s="33">
        <v>3.56E-2</v>
      </c>
      <c r="E32" s="33">
        <v>0.67983000000000005</v>
      </c>
      <c r="F32" s="2"/>
      <c r="G32" s="2"/>
    </row>
    <row r="33" spans="1:7" x14ac:dyDescent="0.2">
      <c r="A33" s="33" t="s">
        <v>21</v>
      </c>
      <c r="B33" s="33" t="s">
        <v>22</v>
      </c>
      <c r="C33" s="33" t="s">
        <v>11</v>
      </c>
      <c r="D33" s="33">
        <v>0.114</v>
      </c>
      <c r="E33" s="33">
        <v>0.18462999999999999</v>
      </c>
      <c r="F33" s="2"/>
      <c r="G33" s="2"/>
    </row>
    <row r="34" spans="1:7" x14ac:dyDescent="0.2">
      <c r="A34" s="33" t="s">
        <v>21</v>
      </c>
      <c r="B34" s="33" t="s">
        <v>22</v>
      </c>
      <c r="C34" s="33" t="s">
        <v>12</v>
      </c>
      <c r="D34" s="33">
        <v>9.6600000000000005E-2</v>
      </c>
      <c r="E34" s="33">
        <v>0.26169999999999999</v>
      </c>
      <c r="F34" s="2"/>
      <c r="G34" s="2"/>
    </row>
    <row r="35" spans="1:7" x14ac:dyDescent="0.2">
      <c r="A35" s="33" t="s">
        <v>21</v>
      </c>
      <c r="B35" s="33" t="s">
        <v>22</v>
      </c>
      <c r="C35" s="33" t="s">
        <v>19</v>
      </c>
      <c r="D35" s="33" t="s">
        <v>20</v>
      </c>
      <c r="E35" s="33" t="s">
        <v>20</v>
      </c>
      <c r="F35" s="2"/>
      <c r="G35" s="2"/>
    </row>
    <row r="36" spans="1:7" x14ac:dyDescent="0.2">
      <c r="A36" s="33" t="s">
        <v>21</v>
      </c>
      <c r="B36" s="33" t="s">
        <v>22</v>
      </c>
      <c r="C36" s="33" t="s">
        <v>14</v>
      </c>
      <c r="D36" s="33">
        <v>8.5900000000000004E-2</v>
      </c>
      <c r="E36" s="33">
        <v>0.31823000000000001</v>
      </c>
      <c r="F36" s="2"/>
      <c r="G36" s="2"/>
    </row>
    <row r="37" spans="1:7" x14ac:dyDescent="0.2">
      <c r="A37" s="33" t="s">
        <v>23</v>
      </c>
      <c r="B37" s="33" t="s">
        <v>22</v>
      </c>
      <c r="C37" s="33" t="s">
        <v>6</v>
      </c>
      <c r="D37" s="33">
        <v>-0.187</v>
      </c>
      <c r="E37" s="33">
        <v>1.4057999999999999E-2</v>
      </c>
      <c r="F37" s="2"/>
      <c r="G37" s="2"/>
    </row>
    <row r="38" spans="1:7" x14ac:dyDescent="0.2">
      <c r="A38" s="33" t="s">
        <v>23</v>
      </c>
      <c r="B38" s="33" t="s">
        <v>22</v>
      </c>
      <c r="C38" s="33" t="s">
        <v>8</v>
      </c>
      <c r="D38" s="33">
        <v>1.2699999999999999E-2</v>
      </c>
      <c r="E38" s="33">
        <v>0.86839999999999995</v>
      </c>
      <c r="F38" s="2"/>
      <c r="G38" s="2"/>
    </row>
    <row r="39" spans="1:7" x14ac:dyDescent="0.2">
      <c r="A39" s="33" t="s">
        <v>23</v>
      </c>
      <c r="B39" s="33" t="s">
        <v>22</v>
      </c>
      <c r="C39" s="33" t="s">
        <v>10</v>
      </c>
      <c r="D39" s="33">
        <v>0.1236</v>
      </c>
      <c r="E39" s="33">
        <v>0.10613</v>
      </c>
      <c r="F39" s="2"/>
      <c r="G39" s="2"/>
    </row>
    <row r="40" spans="1:7" x14ac:dyDescent="0.2">
      <c r="A40" s="33" t="s">
        <v>23</v>
      </c>
      <c r="B40" s="33" t="s">
        <v>22</v>
      </c>
      <c r="C40" s="33" t="s">
        <v>11</v>
      </c>
      <c r="D40" s="33">
        <v>0.1515</v>
      </c>
      <c r="E40" s="33">
        <v>4.7261999999999998E-2</v>
      </c>
      <c r="F40" s="2"/>
      <c r="G40" s="2"/>
    </row>
    <row r="41" spans="1:7" x14ac:dyDescent="0.2">
      <c r="A41" s="33" t="s">
        <v>23</v>
      </c>
      <c r="B41" s="33" t="s">
        <v>22</v>
      </c>
      <c r="C41" s="33" t="s">
        <v>12</v>
      </c>
      <c r="D41" s="33">
        <v>0.13969999999999999</v>
      </c>
      <c r="E41" s="33">
        <v>6.762E-2</v>
      </c>
      <c r="F41" s="2"/>
      <c r="G41" s="2"/>
    </row>
    <row r="42" spans="1:7" x14ac:dyDescent="0.2">
      <c r="A42" s="33" t="s">
        <v>23</v>
      </c>
      <c r="B42" s="33" t="s">
        <v>22</v>
      </c>
      <c r="C42" s="33" t="s">
        <v>13</v>
      </c>
      <c r="D42" s="33">
        <v>0.25359999999999999</v>
      </c>
      <c r="E42" s="34">
        <v>2.6900000000000001E-3</v>
      </c>
      <c r="F42" s="2"/>
      <c r="G42" s="2"/>
    </row>
    <row r="43" spans="1:7" x14ac:dyDescent="0.2">
      <c r="A43" s="33" t="s">
        <v>23</v>
      </c>
      <c r="B43" s="33" t="s">
        <v>22</v>
      </c>
      <c r="C43" s="33" t="s">
        <v>14</v>
      </c>
      <c r="D43" s="33">
        <v>0.1482</v>
      </c>
      <c r="E43" s="33">
        <v>5.2344000000000002E-2</v>
      </c>
      <c r="F43" s="2"/>
      <c r="G43" s="2"/>
    </row>
    <row r="44" spans="1:7" x14ac:dyDescent="0.2">
      <c r="A44" s="33" t="s">
        <v>24</v>
      </c>
      <c r="B44" s="33" t="s">
        <v>25</v>
      </c>
      <c r="C44" s="33" t="s">
        <v>6</v>
      </c>
      <c r="D44" s="33">
        <v>0.21360000000000001</v>
      </c>
      <c r="E44" s="33">
        <v>0.27515000000000001</v>
      </c>
      <c r="F44" s="2"/>
      <c r="G44" s="2"/>
    </row>
    <row r="45" spans="1:7" x14ac:dyDescent="0.2">
      <c r="A45" s="33" t="s">
        <v>24</v>
      </c>
      <c r="B45" s="33" t="s">
        <v>25</v>
      </c>
      <c r="C45" s="33" t="s">
        <v>8</v>
      </c>
      <c r="D45" s="33">
        <v>2.6100000000000002E-2</v>
      </c>
      <c r="E45" s="33">
        <v>0.89724999999999999</v>
      </c>
      <c r="F45" s="2"/>
      <c r="G45" s="2"/>
    </row>
    <row r="46" spans="1:7" x14ac:dyDescent="0.2">
      <c r="A46" s="33" t="s">
        <v>24</v>
      </c>
      <c r="B46" s="33" t="s">
        <v>25</v>
      </c>
      <c r="C46" s="33" t="s">
        <v>10</v>
      </c>
      <c r="D46" s="33">
        <v>-0.17929999999999999</v>
      </c>
      <c r="E46" s="33">
        <v>0.37092999999999998</v>
      </c>
      <c r="F46" s="2"/>
      <c r="G46" s="2"/>
    </row>
    <row r="47" spans="1:7" x14ac:dyDescent="0.2">
      <c r="A47" s="33" t="s">
        <v>24</v>
      </c>
      <c r="B47" s="33" t="s">
        <v>25</v>
      </c>
      <c r="C47" s="33" t="s">
        <v>11</v>
      </c>
      <c r="D47" s="33">
        <v>-0.17349999999999999</v>
      </c>
      <c r="E47" s="33">
        <v>0.38686999999999999</v>
      </c>
      <c r="F47" s="2"/>
      <c r="G47" s="2"/>
    </row>
    <row r="48" spans="1:7" x14ac:dyDescent="0.2">
      <c r="A48" s="33" t="s">
        <v>24</v>
      </c>
      <c r="B48" s="33" t="s">
        <v>25</v>
      </c>
      <c r="C48" s="33" t="s">
        <v>12</v>
      </c>
      <c r="D48" s="33">
        <v>-0.1943</v>
      </c>
      <c r="E48" s="33">
        <v>0.33150000000000002</v>
      </c>
      <c r="F48" s="2"/>
      <c r="G48" s="2"/>
    </row>
    <row r="49" spans="1:7" x14ac:dyDescent="0.2">
      <c r="A49" s="33" t="s">
        <v>24</v>
      </c>
      <c r="B49" s="33" t="s">
        <v>25</v>
      </c>
      <c r="C49" s="33" t="s">
        <v>13</v>
      </c>
      <c r="D49" s="33">
        <v>-0.27229999999999999</v>
      </c>
      <c r="E49" s="33">
        <v>0.1784</v>
      </c>
      <c r="F49" s="2"/>
      <c r="G49" s="2"/>
    </row>
    <row r="50" spans="1:7" x14ac:dyDescent="0.2">
      <c r="A50" s="33" t="s">
        <v>24</v>
      </c>
      <c r="B50" s="33" t="s">
        <v>25</v>
      </c>
      <c r="C50" s="33" t="s">
        <v>14</v>
      </c>
      <c r="D50" s="33">
        <v>1.5599999999999999E-2</v>
      </c>
      <c r="E50" s="33">
        <v>0.93832000000000004</v>
      </c>
      <c r="F50" s="2"/>
      <c r="G50" s="2"/>
    </row>
    <row r="51" spans="1:7" x14ac:dyDescent="0.2">
      <c r="A51" s="33" t="s">
        <v>26</v>
      </c>
      <c r="B51" s="33" t="s">
        <v>27</v>
      </c>
      <c r="C51" s="33" t="s">
        <v>6</v>
      </c>
      <c r="D51" s="33">
        <v>-0.28889999999999999</v>
      </c>
      <c r="E51" s="34">
        <v>8.8999999999999999E-3</v>
      </c>
      <c r="F51" s="2"/>
      <c r="G51" s="2"/>
    </row>
    <row r="52" spans="1:7" x14ac:dyDescent="0.2">
      <c r="A52" s="33" t="s">
        <v>26</v>
      </c>
      <c r="B52" s="33" t="s">
        <v>27</v>
      </c>
      <c r="C52" s="33" t="s">
        <v>8</v>
      </c>
      <c r="D52" s="33">
        <v>2.6599999999999999E-2</v>
      </c>
      <c r="E52" s="33">
        <v>0.81364000000000003</v>
      </c>
      <c r="F52" s="2"/>
      <c r="G52" s="2"/>
    </row>
    <row r="53" spans="1:7" x14ac:dyDescent="0.2">
      <c r="A53" s="33" t="s">
        <v>26</v>
      </c>
      <c r="B53" s="33" t="s">
        <v>27</v>
      </c>
      <c r="C53" s="33" t="s">
        <v>10</v>
      </c>
      <c r="D53" s="33">
        <v>0.1605</v>
      </c>
      <c r="E53" s="33">
        <v>0.15243999999999999</v>
      </c>
      <c r="F53" s="2"/>
      <c r="G53" s="2"/>
    </row>
    <row r="54" spans="1:7" x14ac:dyDescent="0.2">
      <c r="A54" s="33" t="s">
        <v>26</v>
      </c>
      <c r="B54" s="33" t="s">
        <v>27</v>
      </c>
      <c r="C54" s="33" t="s">
        <v>11</v>
      </c>
      <c r="D54" s="33">
        <v>0.20430000000000001</v>
      </c>
      <c r="E54" s="33">
        <v>6.7267999999999994E-2</v>
      </c>
      <c r="F54" s="2"/>
      <c r="G54" s="2"/>
    </row>
    <row r="55" spans="1:7" x14ac:dyDescent="0.2">
      <c r="A55" s="33" t="s">
        <v>26</v>
      </c>
      <c r="B55" s="33" t="s">
        <v>27</v>
      </c>
      <c r="C55" s="33" t="s">
        <v>12</v>
      </c>
      <c r="D55" s="33">
        <v>0.2054</v>
      </c>
      <c r="E55" s="33">
        <v>6.5790000000000001E-2</v>
      </c>
      <c r="F55" s="2"/>
      <c r="G55" s="2"/>
    </row>
    <row r="56" spans="1:7" x14ac:dyDescent="0.2">
      <c r="A56" s="33" t="s">
        <v>26</v>
      </c>
      <c r="B56" s="33" t="s">
        <v>27</v>
      </c>
      <c r="C56" s="33" t="s">
        <v>13</v>
      </c>
      <c r="D56" s="33">
        <v>0.36770000000000003</v>
      </c>
      <c r="E56" s="34">
        <v>1.48E-3</v>
      </c>
      <c r="F56" s="2"/>
      <c r="G56" s="2"/>
    </row>
    <row r="57" spans="1:7" x14ac:dyDescent="0.2">
      <c r="A57" s="33" t="s">
        <v>26</v>
      </c>
      <c r="B57" s="33" t="s">
        <v>27</v>
      </c>
      <c r="C57" s="33" t="s">
        <v>14</v>
      </c>
      <c r="D57" s="33">
        <v>0.1323</v>
      </c>
      <c r="E57" s="33">
        <v>0.25442999999999999</v>
      </c>
      <c r="F57" s="2"/>
      <c r="G57" s="2"/>
    </row>
    <row r="58" spans="1:7" x14ac:dyDescent="0.2">
      <c r="A58" s="33" t="s">
        <v>28</v>
      </c>
      <c r="B58" s="33" t="s">
        <v>27</v>
      </c>
      <c r="C58" s="33" t="s">
        <v>6</v>
      </c>
      <c r="D58" s="33">
        <v>-0.1472</v>
      </c>
      <c r="E58" s="33">
        <v>8.8335999999999998E-2</v>
      </c>
      <c r="F58" s="2"/>
      <c r="G58" s="2"/>
    </row>
    <row r="59" spans="1:7" x14ac:dyDescent="0.2">
      <c r="A59" s="33" t="s">
        <v>28</v>
      </c>
      <c r="B59" s="33" t="s">
        <v>27</v>
      </c>
      <c r="C59" s="33" t="s">
        <v>8</v>
      </c>
      <c r="D59" s="33">
        <v>6.9000000000000006E-2</v>
      </c>
      <c r="E59" s="33">
        <v>0.42653999999999997</v>
      </c>
      <c r="F59" s="2"/>
      <c r="G59" s="2"/>
    </row>
    <row r="60" spans="1:7" x14ac:dyDescent="0.2">
      <c r="A60" s="33" t="s">
        <v>28</v>
      </c>
      <c r="B60" s="33" t="s">
        <v>27</v>
      </c>
      <c r="C60" s="33" t="s">
        <v>10</v>
      </c>
      <c r="D60" s="33">
        <v>9.2100000000000001E-2</v>
      </c>
      <c r="E60" s="33">
        <v>0.28797</v>
      </c>
      <c r="F60" s="2"/>
      <c r="G60" s="2"/>
    </row>
    <row r="61" spans="1:7" x14ac:dyDescent="0.2">
      <c r="A61" s="33" t="s">
        <v>28</v>
      </c>
      <c r="B61" s="33" t="s">
        <v>27</v>
      </c>
      <c r="C61" s="33" t="s">
        <v>11</v>
      </c>
      <c r="D61" s="33">
        <v>8.7900000000000006E-2</v>
      </c>
      <c r="E61" s="33">
        <v>0.31087999999999999</v>
      </c>
      <c r="F61" s="2"/>
      <c r="G61" s="2"/>
    </row>
    <row r="62" spans="1:7" x14ac:dyDescent="0.2">
      <c r="A62" s="33" t="s">
        <v>28</v>
      </c>
      <c r="B62" s="33" t="s">
        <v>27</v>
      </c>
      <c r="C62" s="33" t="s">
        <v>12</v>
      </c>
      <c r="D62" s="33">
        <v>7.1999999999999995E-2</v>
      </c>
      <c r="E62" s="33">
        <v>0.40684999999999999</v>
      </c>
      <c r="F62" s="2"/>
      <c r="G62" s="2"/>
    </row>
    <row r="63" spans="1:7" x14ac:dyDescent="0.2">
      <c r="A63" s="33" t="s">
        <v>28</v>
      </c>
      <c r="B63" s="33" t="s">
        <v>27</v>
      </c>
      <c r="C63" s="33" t="s">
        <v>19</v>
      </c>
      <c r="D63" s="33" t="s">
        <v>20</v>
      </c>
      <c r="E63" s="33" t="s">
        <v>20</v>
      </c>
      <c r="F63" s="2"/>
      <c r="G63" s="2"/>
    </row>
    <row r="64" spans="1:7" x14ac:dyDescent="0.2">
      <c r="A64" s="33" t="s">
        <v>28</v>
      </c>
      <c r="B64" s="33" t="s">
        <v>27</v>
      </c>
      <c r="C64" s="33" t="s">
        <v>14</v>
      </c>
      <c r="D64" s="33">
        <v>0.17369999999999999</v>
      </c>
      <c r="E64" s="33">
        <v>4.3196999999999999E-2</v>
      </c>
      <c r="F64" s="2"/>
      <c r="G64" s="2"/>
    </row>
    <row r="65" spans="1:7" x14ac:dyDescent="0.2">
      <c r="A65" s="33" t="s">
        <v>29</v>
      </c>
      <c r="B65" s="33" t="s">
        <v>27</v>
      </c>
      <c r="C65" s="33" t="s">
        <v>6</v>
      </c>
      <c r="D65" s="34">
        <v>8.0000000000000004E-4</v>
      </c>
      <c r="E65" s="33">
        <v>0.99278</v>
      </c>
      <c r="F65" s="2"/>
      <c r="G65" s="2"/>
    </row>
    <row r="66" spans="1:7" x14ac:dyDescent="0.2">
      <c r="A66" s="33" t="s">
        <v>29</v>
      </c>
      <c r="B66" s="33" t="s">
        <v>27</v>
      </c>
      <c r="C66" s="33" t="s">
        <v>8</v>
      </c>
      <c r="D66" s="33">
        <v>4.0599999999999997E-2</v>
      </c>
      <c r="E66" s="33">
        <v>0.64634000000000003</v>
      </c>
      <c r="F66" s="2"/>
      <c r="G66" s="2"/>
    </row>
    <row r="67" spans="1:7" x14ac:dyDescent="0.2">
      <c r="A67" s="33" t="s">
        <v>29</v>
      </c>
      <c r="B67" s="33" t="s">
        <v>27</v>
      </c>
      <c r="C67" s="33" t="s">
        <v>10</v>
      </c>
      <c r="D67" s="33">
        <v>-4.4000000000000003E-3</v>
      </c>
      <c r="E67" s="33">
        <v>0.96003000000000005</v>
      </c>
      <c r="F67" s="2"/>
      <c r="G67" s="2"/>
    </row>
    <row r="68" spans="1:7" x14ac:dyDescent="0.2">
      <c r="A68" s="33" t="s">
        <v>29</v>
      </c>
      <c r="B68" s="33" t="s">
        <v>27</v>
      </c>
      <c r="C68" s="33" t="s">
        <v>11</v>
      </c>
      <c r="D68" s="33">
        <v>2.0999999999999999E-3</v>
      </c>
      <c r="E68" s="33">
        <v>0.98148000000000002</v>
      </c>
      <c r="F68" s="2"/>
      <c r="G68" s="2"/>
    </row>
    <row r="69" spans="1:7" x14ac:dyDescent="0.2">
      <c r="A69" s="33" t="s">
        <v>29</v>
      </c>
      <c r="B69" s="33" t="s">
        <v>27</v>
      </c>
      <c r="C69" s="33" t="s">
        <v>12</v>
      </c>
      <c r="D69" s="33">
        <v>9.7000000000000003E-3</v>
      </c>
      <c r="E69" s="33">
        <v>0.91256999999999999</v>
      </c>
      <c r="F69" s="2"/>
      <c r="G69" s="2"/>
    </row>
    <row r="70" spans="1:7" x14ac:dyDescent="0.2">
      <c r="A70" s="33" t="s">
        <v>29</v>
      </c>
      <c r="B70" s="33" t="s">
        <v>27</v>
      </c>
      <c r="C70" s="33" t="s">
        <v>13</v>
      </c>
      <c r="D70" s="33">
        <v>4.02E-2</v>
      </c>
      <c r="E70" s="33">
        <v>0.70387999999999995</v>
      </c>
      <c r="F70" s="2"/>
      <c r="G70" s="2"/>
    </row>
    <row r="71" spans="1:7" x14ac:dyDescent="0.2">
      <c r="A71" s="33" t="s">
        <v>29</v>
      </c>
      <c r="B71" s="33" t="s">
        <v>27</v>
      </c>
      <c r="C71" s="33" t="s">
        <v>14</v>
      </c>
      <c r="D71" s="33">
        <v>4.58E-2</v>
      </c>
      <c r="E71" s="33">
        <v>0.60453999999999997</v>
      </c>
      <c r="F71" s="2"/>
      <c r="G71" s="2"/>
    </row>
  </sheetData>
  <pageMargins left="0.25" right="0.25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EEE3-56CF-A943-8FB0-E5ADE382E738}">
  <dimension ref="A1:G61"/>
  <sheetViews>
    <sheetView workbookViewId="0">
      <selection activeCell="C9" sqref="C9"/>
    </sheetView>
  </sheetViews>
  <sheetFormatPr baseColWidth="10" defaultRowHeight="16" x14ac:dyDescent="0.2"/>
  <cols>
    <col min="4" max="4" width="16.6640625" bestFit="1" customWidth="1"/>
    <col min="5" max="5" width="29.33203125" customWidth="1"/>
    <col min="6" max="6" width="44" customWidth="1"/>
    <col min="7" max="7" width="18.33203125" customWidth="1"/>
  </cols>
  <sheetData>
    <row r="1" spans="1:7" ht="34" x14ac:dyDescent="0.2">
      <c r="A1" s="35" t="s">
        <v>0</v>
      </c>
      <c r="B1" s="35" t="s">
        <v>1</v>
      </c>
      <c r="C1" s="35" t="s">
        <v>30</v>
      </c>
      <c r="D1" s="35" t="s">
        <v>31</v>
      </c>
      <c r="E1" s="36" t="s">
        <v>32</v>
      </c>
      <c r="F1" s="36" t="s">
        <v>33</v>
      </c>
      <c r="G1" s="35" t="s">
        <v>34</v>
      </c>
    </row>
    <row r="2" spans="1:7" x14ac:dyDescent="0.2">
      <c r="A2" s="33" t="s">
        <v>15</v>
      </c>
      <c r="B2" s="33" t="s">
        <v>16</v>
      </c>
      <c r="C2" s="33">
        <v>1</v>
      </c>
      <c r="D2" s="33">
        <v>21362</v>
      </c>
      <c r="E2" s="33">
        <v>346</v>
      </c>
      <c r="F2" s="33">
        <v>-0.48487999999999998</v>
      </c>
      <c r="G2" s="34">
        <v>9.5899999999999995E-22</v>
      </c>
    </row>
    <row r="3" spans="1:7" x14ac:dyDescent="0.2">
      <c r="A3" s="33" t="s">
        <v>15</v>
      </c>
      <c r="B3" s="33" t="s">
        <v>16</v>
      </c>
      <c r="C3" s="33">
        <v>0.01</v>
      </c>
      <c r="D3" s="33">
        <v>3135</v>
      </c>
      <c r="E3" s="33">
        <v>345</v>
      </c>
      <c r="F3" s="33">
        <v>-0.47961999999999999</v>
      </c>
      <c r="G3" s="34">
        <v>3.4400000000000003E-21</v>
      </c>
    </row>
    <row r="4" spans="1:7" x14ac:dyDescent="0.2">
      <c r="A4" s="33" t="s">
        <v>15</v>
      </c>
      <c r="B4" s="33" t="s">
        <v>16</v>
      </c>
      <c r="C4" s="33">
        <v>1E-3</v>
      </c>
      <c r="D4" s="33">
        <v>2650</v>
      </c>
      <c r="E4" s="33">
        <v>343</v>
      </c>
      <c r="F4" s="33">
        <v>-0.47938999999999998</v>
      </c>
      <c r="G4" s="34">
        <v>4.7000000000000003E-21</v>
      </c>
    </row>
    <row r="5" spans="1:7" x14ac:dyDescent="0.2">
      <c r="A5" s="33" t="s">
        <v>15</v>
      </c>
      <c r="B5" s="33" t="s">
        <v>16</v>
      </c>
      <c r="C5" s="34">
        <v>1E-4</v>
      </c>
      <c r="D5" s="33">
        <v>1576</v>
      </c>
      <c r="E5" s="33">
        <v>324</v>
      </c>
      <c r="F5" s="33">
        <v>-0.47754000000000002</v>
      </c>
      <c r="G5" s="34">
        <v>8.3800000000000001E-20</v>
      </c>
    </row>
    <row r="6" spans="1:7" x14ac:dyDescent="0.2">
      <c r="A6" s="33" t="s">
        <v>15</v>
      </c>
      <c r="B6" s="33" t="s">
        <v>16</v>
      </c>
      <c r="C6" s="34">
        <v>1.0000000000000001E-5</v>
      </c>
      <c r="D6" s="33">
        <v>533</v>
      </c>
      <c r="E6" s="33">
        <v>209</v>
      </c>
      <c r="F6" s="33">
        <v>-0.49596000000000001</v>
      </c>
      <c r="G6" s="34">
        <v>2.5899999999999999E-14</v>
      </c>
    </row>
    <row r="7" spans="1:7" x14ac:dyDescent="0.2">
      <c r="A7" s="33" t="s">
        <v>15</v>
      </c>
      <c r="B7" s="33" t="s">
        <v>16</v>
      </c>
      <c r="C7" s="34">
        <v>9.9999999999999995E-7</v>
      </c>
      <c r="D7" s="33">
        <v>280</v>
      </c>
      <c r="E7" s="33">
        <v>138</v>
      </c>
      <c r="F7" s="33">
        <v>-0.49054999999999999</v>
      </c>
      <c r="G7" s="34">
        <v>1.1599999999999999E-9</v>
      </c>
    </row>
    <row r="8" spans="1:7" x14ac:dyDescent="0.2">
      <c r="A8" s="33" t="s">
        <v>17</v>
      </c>
      <c r="B8" s="33" t="s">
        <v>16</v>
      </c>
      <c r="C8" s="33">
        <v>1</v>
      </c>
      <c r="D8" s="33">
        <v>7955</v>
      </c>
      <c r="E8" s="33">
        <v>118</v>
      </c>
      <c r="F8" s="33">
        <v>0.218198</v>
      </c>
      <c r="G8" s="33">
        <v>1.8109E-2</v>
      </c>
    </row>
    <row r="9" spans="1:7" x14ac:dyDescent="0.2">
      <c r="A9" s="33" t="s">
        <v>17</v>
      </c>
      <c r="B9" s="33" t="s">
        <v>16</v>
      </c>
      <c r="C9" s="33">
        <v>0.01</v>
      </c>
      <c r="D9" s="33">
        <v>527</v>
      </c>
      <c r="E9" s="33">
        <v>114</v>
      </c>
      <c r="F9" s="33">
        <v>0.227607</v>
      </c>
      <c r="G9" s="33">
        <v>1.5329000000000001E-2</v>
      </c>
    </row>
    <row r="10" spans="1:7" x14ac:dyDescent="0.2">
      <c r="A10" s="33" t="s">
        <v>17</v>
      </c>
      <c r="B10" s="33" t="s">
        <v>16</v>
      </c>
      <c r="C10" s="33">
        <v>1E-3</v>
      </c>
      <c r="D10" s="33">
        <v>517</v>
      </c>
      <c r="E10" s="33">
        <v>113</v>
      </c>
      <c r="F10" s="33">
        <v>0.226493</v>
      </c>
      <c r="G10" s="33">
        <v>1.6333E-2</v>
      </c>
    </row>
    <row r="11" spans="1:7" x14ac:dyDescent="0.2">
      <c r="A11" s="33" t="s">
        <v>17</v>
      </c>
      <c r="B11" s="33" t="s">
        <v>16</v>
      </c>
      <c r="C11" s="34">
        <v>1E-4</v>
      </c>
      <c r="D11" s="33">
        <v>297</v>
      </c>
      <c r="E11" s="33">
        <v>101</v>
      </c>
      <c r="F11" s="33">
        <v>0.217997</v>
      </c>
      <c r="G11" s="33">
        <v>2.9343999999999999E-2</v>
      </c>
    </row>
    <row r="12" spans="1:7" x14ac:dyDescent="0.2">
      <c r="A12" s="33" t="s">
        <v>17</v>
      </c>
      <c r="B12" s="33" t="s">
        <v>16</v>
      </c>
      <c r="C12" s="34">
        <v>1.0000000000000001E-5</v>
      </c>
      <c r="D12" s="33">
        <v>77</v>
      </c>
      <c r="E12" s="33">
        <v>53</v>
      </c>
      <c r="F12" s="33">
        <v>0.31397000000000003</v>
      </c>
      <c r="G12" s="33">
        <v>2.2053E-2</v>
      </c>
    </row>
    <row r="13" spans="1:7" x14ac:dyDescent="0.2">
      <c r="A13" s="33" t="s">
        <v>17</v>
      </c>
      <c r="B13" s="33" t="s">
        <v>16</v>
      </c>
      <c r="C13" s="34">
        <v>9.9999999999999995E-7</v>
      </c>
      <c r="D13" s="33">
        <v>49</v>
      </c>
      <c r="E13" s="33">
        <v>33</v>
      </c>
      <c r="F13" s="33">
        <v>0.27205800000000002</v>
      </c>
      <c r="G13" s="33">
        <v>0.125609</v>
      </c>
    </row>
    <row r="14" spans="1:7" x14ac:dyDescent="0.2">
      <c r="A14" s="33" t="s">
        <v>4</v>
      </c>
      <c r="B14" s="33" t="s">
        <v>5</v>
      </c>
      <c r="C14" s="33">
        <v>1</v>
      </c>
      <c r="D14" s="33">
        <v>14135</v>
      </c>
      <c r="E14" s="33">
        <v>134</v>
      </c>
      <c r="F14" s="33">
        <v>-0.28417999999999999</v>
      </c>
      <c r="G14" s="33">
        <v>8.7600000000000004E-4</v>
      </c>
    </row>
    <row r="15" spans="1:7" x14ac:dyDescent="0.2">
      <c r="A15" s="33" t="s">
        <v>4</v>
      </c>
      <c r="B15" s="33" t="s">
        <v>5</v>
      </c>
      <c r="C15" s="33">
        <v>0.01</v>
      </c>
      <c r="D15" s="33">
        <v>6339</v>
      </c>
      <c r="E15" s="33">
        <v>133</v>
      </c>
      <c r="F15" s="33">
        <v>-0.28144999999999998</v>
      </c>
      <c r="G15" s="33">
        <v>1.031E-3</v>
      </c>
    </row>
    <row r="16" spans="1:7" x14ac:dyDescent="0.2">
      <c r="A16" s="33" t="s">
        <v>4</v>
      </c>
      <c r="B16" s="33" t="s">
        <v>5</v>
      </c>
      <c r="C16" s="33">
        <v>1E-3</v>
      </c>
      <c r="D16" s="33">
        <v>1245</v>
      </c>
      <c r="E16" s="33">
        <v>132</v>
      </c>
      <c r="F16" s="33">
        <v>-0.28240999999999999</v>
      </c>
      <c r="G16" s="33">
        <v>1.0349999999999999E-3</v>
      </c>
    </row>
    <row r="17" spans="1:7" x14ac:dyDescent="0.2">
      <c r="A17" s="33" t="s">
        <v>4</v>
      </c>
      <c r="B17" s="33" t="s">
        <v>5</v>
      </c>
      <c r="C17" s="34">
        <v>1E-4</v>
      </c>
      <c r="D17" s="33">
        <v>876</v>
      </c>
      <c r="E17" s="33">
        <v>126</v>
      </c>
      <c r="F17" s="33">
        <v>-0.28105000000000002</v>
      </c>
      <c r="G17" s="33">
        <v>1.4339999999999999E-3</v>
      </c>
    </row>
    <row r="18" spans="1:7" x14ac:dyDescent="0.2">
      <c r="A18" s="33" t="s">
        <v>4</v>
      </c>
      <c r="B18" s="33" t="s">
        <v>5</v>
      </c>
      <c r="C18" s="34">
        <v>1.0000000000000001E-5</v>
      </c>
      <c r="D18" s="33">
        <v>263</v>
      </c>
      <c r="E18" s="33">
        <v>88</v>
      </c>
      <c r="F18" s="33">
        <v>-0.29341</v>
      </c>
      <c r="G18" s="33">
        <v>5.5290000000000001E-3</v>
      </c>
    </row>
    <row r="19" spans="1:7" x14ac:dyDescent="0.2">
      <c r="A19" s="33" t="s">
        <v>4</v>
      </c>
      <c r="B19" s="33" t="s">
        <v>5</v>
      </c>
      <c r="C19" s="34">
        <v>9.9999999999999995E-7</v>
      </c>
      <c r="D19" s="33">
        <v>119</v>
      </c>
      <c r="E19" s="33">
        <v>55</v>
      </c>
      <c r="F19" s="33">
        <v>-0.30142000000000002</v>
      </c>
      <c r="G19" s="33">
        <v>2.5329000000000001E-2</v>
      </c>
    </row>
    <row r="20" spans="1:7" x14ac:dyDescent="0.2">
      <c r="A20" s="33" t="s">
        <v>21</v>
      </c>
      <c r="B20" s="33" t="s">
        <v>22</v>
      </c>
      <c r="C20" s="33">
        <v>1</v>
      </c>
      <c r="D20" s="33">
        <v>33035</v>
      </c>
      <c r="E20" s="33">
        <v>137</v>
      </c>
      <c r="F20" s="33">
        <v>-0.20880000000000001</v>
      </c>
      <c r="G20" s="33">
        <v>1.4708000000000001E-2</v>
      </c>
    </row>
    <row r="21" spans="1:7" x14ac:dyDescent="0.2">
      <c r="A21" s="33" t="s">
        <v>21</v>
      </c>
      <c r="B21" s="33" t="s">
        <v>22</v>
      </c>
      <c r="C21" s="33">
        <v>0.01</v>
      </c>
      <c r="D21" s="33">
        <v>1404</v>
      </c>
      <c r="E21" s="33">
        <v>135</v>
      </c>
      <c r="F21" s="33">
        <v>-0.22933000000000001</v>
      </c>
      <c r="G21" s="33">
        <v>7.6899999999999998E-3</v>
      </c>
    </row>
    <row r="22" spans="1:7" x14ac:dyDescent="0.2">
      <c r="A22" s="33" t="s">
        <v>21</v>
      </c>
      <c r="B22" s="33" t="s">
        <v>22</v>
      </c>
      <c r="C22" s="33">
        <v>1E-3</v>
      </c>
      <c r="D22" s="33">
        <v>873</v>
      </c>
      <c r="E22" s="33">
        <v>133</v>
      </c>
      <c r="F22" s="33">
        <v>-0.19259999999999999</v>
      </c>
      <c r="G22" s="33">
        <v>2.6929000000000002E-2</v>
      </c>
    </row>
    <row r="23" spans="1:7" x14ac:dyDescent="0.2">
      <c r="A23" s="33" t="s">
        <v>21</v>
      </c>
      <c r="B23" s="33" t="s">
        <v>22</v>
      </c>
      <c r="C23" s="34">
        <v>1E-4</v>
      </c>
      <c r="D23" s="33">
        <v>419</v>
      </c>
      <c r="E23" s="33">
        <v>124</v>
      </c>
      <c r="F23" s="33">
        <v>-0.23236999999999999</v>
      </c>
      <c r="G23" s="33">
        <v>9.7009999999999996E-3</v>
      </c>
    </row>
    <row r="24" spans="1:7" x14ac:dyDescent="0.2">
      <c r="A24" s="33" t="s">
        <v>21</v>
      </c>
      <c r="B24" s="33" t="s">
        <v>22</v>
      </c>
      <c r="C24" s="34">
        <v>1.0000000000000001E-5</v>
      </c>
      <c r="D24" s="33">
        <v>242</v>
      </c>
      <c r="E24" s="33">
        <v>101</v>
      </c>
      <c r="F24" s="33">
        <v>-0.26480999999999999</v>
      </c>
      <c r="G24" s="33">
        <v>7.7559999999999999E-3</v>
      </c>
    </row>
    <row r="25" spans="1:7" x14ac:dyDescent="0.2">
      <c r="A25" s="33" t="s">
        <v>21</v>
      </c>
      <c r="B25" s="33" t="s">
        <v>22</v>
      </c>
      <c r="C25" s="34">
        <v>9.9999999999999995E-7</v>
      </c>
      <c r="D25" s="33">
        <v>128</v>
      </c>
      <c r="E25" s="33">
        <v>68</v>
      </c>
      <c r="F25" s="33">
        <v>-0.26227</v>
      </c>
      <c r="G25" s="33">
        <v>3.2029000000000002E-2</v>
      </c>
    </row>
    <row r="26" spans="1:7" x14ac:dyDescent="0.2">
      <c r="A26" s="33" t="s">
        <v>23</v>
      </c>
      <c r="B26" s="33" t="s">
        <v>22</v>
      </c>
      <c r="C26" s="33">
        <v>1</v>
      </c>
      <c r="D26" s="33">
        <v>12953</v>
      </c>
      <c r="E26" s="33">
        <v>172</v>
      </c>
      <c r="F26" s="33">
        <v>-0.18956999999999999</v>
      </c>
      <c r="G26" s="33">
        <v>1.2751E-2</v>
      </c>
    </row>
    <row r="27" spans="1:7" x14ac:dyDescent="0.2">
      <c r="A27" s="33" t="s">
        <v>23</v>
      </c>
      <c r="B27" s="33" t="s">
        <v>22</v>
      </c>
      <c r="C27" s="33">
        <v>0.01</v>
      </c>
      <c r="D27" s="33">
        <v>1511</v>
      </c>
      <c r="E27" s="33">
        <v>170</v>
      </c>
      <c r="F27" s="33">
        <v>-0.18733</v>
      </c>
      <c r="G27" s="33">
        <v>1.4437999999999999E-2</v>
      </c>
    </row>
    <row r="28" spans="1:7" x14ac:dyDescent="0.2">
      <c r="A28" s="33" t="s">
        <v>23</v>
      </c>
      <c r="B28" s="33" t="s">
        <v>22</v>
      </c>
      <c r="C28" s="33">
        <v>1E-3</v>
      </c>
      <c r="D28" s="33">
        <v>911</v>
      </c>
      <c r="E28" s="33">
        <v>168</v>
      </c>
      <c r="F28" s="33">
        <v>-0.19042999999999999</v>
      </c>
      <c r="G28" s="33">
        <v>1.342E-2</v>
      </c>
    </row>
    <row r="29" spans="1:7" x14ac:dyDescent="0.2">
      <c r="A29" s="33" t="s">
        <v>23</v>
      </c>
      <c r="B29" s="33" t="s">
        <v>22</v>
      </c>
      <c r="C29" s="34">
        <v>1E-4</v>
      </c>
      <c r="D29" s="33">
        <v>466</v>
      </c>
      <c r="E29" s="33">
        <v>155</v>
      </c>
      <c r="F29" s="33">
        <v>-0.21134</v>
      </c>
      <c r="G29" s="33">
        <v>8.2950000000000003E-3</v>
      </c>
    </row>
    <row r="30" spans="1:7" x14ac:dyDescent="0.2">
      <c r="A30" s="33" t="s">
        <v>23</v>
      </c>
      <c r="B30" s="33" t="s">
        <v>22</v>
      </c>
      <c r="C30" s="34">
        <v>1.0000000000000001E-5</v>
      </c>
      <c r="D30" s="33">
        <v>207</v>
      </c>
      <c r="E30" s="33">
        <v>113</v>
      </c>
      <c r="F30" s="33">
        <v>-0.19772000000000001</v>
      </c>
      <c r="G30" s="33">
        <v>3.5803000000000001E-2</v>
      </c>
    </row>
    <row r="31" spans="1:7" x14ac:dyDescent="0.2">
      <c r="A31" s="33" t="s">
        <v>23</v>
      </c>
      <c r="B31" s="33" t="s">
        <v>22</v>
      </c>
      <c r="C31" s="34">
        <v>9.9999999999999995E-7</v>
      </c>
      <c r="D31" s="33">
        <v>132</v>
      </c>
      <c r="E31" s="33">
        <v>84</v>
      </c>
      <c r="F31" s="33">
        <v>-0.27761999999999998</v>
      </c>
      <c r="G31" s="33">
        <v>1.0564E-2</v>
      </c>
    </row>
    <row r="32" spans="1:7" x14ac:dyDescent="0.2">
      <c r="A32" s="33" t="s">
        <v>25</v>
      </c>
      <c r="B32" s="33" t="s">
        <v>24</v>
      </c>
      <c r="C32" s="33">
        <v>1</v>
      </c>
      <c r="D32" s="33">
        <v>14008</v>
      </c>
      <c r="E32" s="33">
        <v>28</v>
      </c>
      <c r="F32" s="33">
        <v>0.24626300000000001</v>
      </c>
      <c r="G32" s="33">
        <v>0.20649700000000001</v>
      </c>
    </row>
    <row r="33" spans="1:7" x14ac:dyDescent="0.2">
      <c r="A33" s="33" t="s">
        <v>25</v>
      </c>
      <c r="B33" s="33" t="s">
        <v>24</v>
      </c>
      <c r="C33" s="33">
        <v>0.01</v>
      </c>
      <c r="D33" s="33">
        <v>14004</v>
      </c>
      <c r="E33" s="33">
        <v>26</v>
      </c>
      <c r="F33" s="33">
        <v>0.249277</v>
      </c>
      <c r="G33" s="33">
        <v>0.21942500000000001</v>
      </c>
    </row>
    <row r="34" spans="1:7" x14ac:dyDescent="0.2">
      <c r="A34" s="33" t="s">
        <v>25</v>
      </c>
      <c r="B34" s="33" t="s">
        <v>24</v>
      </c>
      <c r="C34" s="33">
        <v>1E-3</v>
      </c>
      <c r="D34" s="33">
        <v>13972</v>
      </c>
      <c r="E34" s="33">
        <v>23</v>
      </c>
      <c r="F34" s="33">
        <v>0.24304999999999999</v>
      </c>
      <c r="G34" s="33">
        <v>0.26378600000000002</v>
      </c>
    </row>
    <row r="35" spans="1:7" x14ac:dyDescent="0.2">
      <c r="A35" s="33" t="s">
        <v>25</v>
      </c>
      <c r="B35" s="33" t="s">
        <v>24</v>
      </c>
      <c r="C35" s="34">
        <v>1E-4</v>
      </c>
      <c r="D35" s="33">
        <v>13968</v>
      </c>
      <c r="E35" s="33">
        <v>21</v>
      </c>
      <c r="F35" s="33">
        <v>0.28660600000000003</v>
      </c>
      <c r="G35" s="33">
        <v>0.207815</v>
      </c>
    </row>
    <row r="36" spans="1:7" x14ac:dyDescent="0.2">
      <c r="A36" s="33" t="s">
        <v>25</v>
      </c>
      <c r="B36" s="33" t="s">
        <v>24</v>
      </c>
      <c r="C36" s="34">
        <v>1.0000000000000001E-5</v>
      </c>
      <c r="D36" s="33">
        <v>13915</v>
      </c>
      <c r="E36" s="33">
        <v>9</v>
      </c>
      <c r="F36" s="33">
        <v>0.16475400000000001</v>
      </c>
      <c r="G36" s="33">
        <v>0.67186500000000005</v>
      </c>
    </row>
    <row r="37" spans="1:7" x14ac:dyDescent="0.2">
      <c r="A37" s="33" t="s">
        <v>25</v>
      </c>
      <c r="B37" s="33" t="s">
        <v>24</v>
      </c>
      <c r="C37" s="34">
        <v>9.9999999999999995E-7</v>
      </c>
      <c r="D37" s="33">
        <v>13908</v>
      </c>
      <c r="E37" s="33">
        <v>7</v>
      </c>
      <c r="F37" s="33">
        <v>-0.11481</v>
      </c>
      <c r="G37" s="33">
        <v>0.80637999999999999</v>
      </c>
    </row>
    <row r="38" spans="1:7" x14ac:dyDescent="0.2">
      <c r="A38" s="33" t="s">
        <v>26</v>
      </c>
      <c r="B38" s="33" t="s">
        <v>27</v>
      </c>
      <c r="C38" s="33">
        <v>1</v>
      </c>
      <c r="D38" s="33">
        <v>401</v>
      </c>
      <c r="E38" s="33">
        <v>81</v>
      </c>
      <c r="F38" s="33">
        <v>-0.29409000000000002</v>
      </c>
      <c r="G38" s="33">
        <v>7.7019999999999996E-3</v>
      </c>
    </row>
    <row r="39" spans="1:7" x14ac:dyDescent="0.2">
      <c r="A39" s="33" t="s">
        <v>26</v>
      </c>
      <c r="B39" s="33" t="s">
        <v>27</v>
      </c>
      <c r="C39" s="33">
        <v>0.01</v>
      </c>
      <c r="D39" s="33">
        <v>401</v>
      </c>
      <c r="E39" s="33">
        <v>81</v>
      </c>
      <c r="F39" s="33">
        <v>-0.29409000000000002</v>
      </c>
      <c r="G39" s="33">
        <v>7.7019999999999996E-3</v>
      </c>
    </row>
    <row r="40" spans="1:7" x14ac:dyDescent="0.2">
      <c r="A40" s="33" t="s">
        <v>26</v>
      </c>
      <c r="B40" s="33" t="s">
        <v>27</v>
      </c>
      <c r="C40" s="33">
        <v>1E-3</v>
      </c>
      <c r="D40" s="33">
        <v>392</v>
      </c>
      <c r="E40" s="33">
        <v>80</v>
      </c>
      <c r="F40" s="33">
        <v>-0.29072999999999999</v>
      </c>
      <c r="G40" s="33">
        <v>8.8909999999999996E-3</v>
      </c>
    </row>
    <row r="41" spans="1:7" x14ac:dyDescent="0.2">
      <c r="A41" s="33" t="s">
        <v>26</v>
      </c>
      <c r="B41" s="33" t="s">
        <v>27</v>
      </c>
      <c r="C41" s="34">
        <v>1E-4</v>
      </c>
      <c r="D41" s="33">
        <v>347</v>
      </c>
      <c r="E41" s="33">
        <v>77</v>
      </c>
      <c r="F41" s="33">
        <v>-0.29641000000000001</v>
      </c>
      <c r="G41" s="33">
        <v>8.8559999999999993E-3</v>
      </c>
    </row>
    <row r="42" spans="1:7" x14ac:dyDescent="0.2">
      <c r="A42" s="33" t="s">
        <v>26</v>
      </c>
      <c r="B42" s="33" t="s">
        <v>27</v>
      </c>
      <c r="C42" s="34">
        <v>1.0000000000000001E-5</v>
      </c>
      <c r="D42" s="33">
        <v>167</v>
      </c>
      <c r="E42" s="33">
        <v>65</v>
      </c>
      <c r="F42" s="33">
        <v>-0.27933000000000002</v>
      </c>
      <c r="G42" s="33">
        <v>2.4237000000000002E-2</v>
      </c>
    </row>
    <row r="43" spans="1:7" x14ac:dyDescent="0.2">
      <c r="A43" s="33" t="s">
        <v>26</v>
      </c>
      <c r="B43" s="33" t="s">
        <v>27</v>
      </c>
      <c r="C43" s="34">
        <v>9.9999999999999995E-7</v>
      </c>
      <c r="D43" s="33">
        <v>75</v>
      </c>
      <c r="E43" s="33">
        <v>47</v>
      </c>
      <c r="F43" s="33">
        <v>-0.23913000000000001</v>
      </c>
      <c r="G43" s="33">
        <v>0.105487</v>
      </c>
    </row>
    <row r="44" spans="1:7" x14ac:dyDescent="0.2">
      <c r="A44" s="33" t="s">
        <v>28</v>
      </c>
      <c r="B44" s="33" t="s">
        <v>27</v>
      </c>
      <c r="C44" s="33">
        <v>1</v>
      </c>
      <c r="D44" s="33">
        <v>10878</v>
      </c>
      <c r="E44" s="33">
        <v>136</v>
      </c>
      <c r="F44" s="33">
        <v>-0.16889999999999999</v>
      </c>
      <c r="G44" s="33">
        <v>5.0196999999999999E-2</v>
      </c>
    </row>
    <row r="45" spans="1:7" x14ac:dyDescent="0.2">
      <c r="A45" s="33" t="s">
        <v>28</v>
      </c>
      <c r="B45" s="33" t="s">
        <v>27</v>
      </c>
      <c r="C45" s="33">
        <v>0.01</v>
      </c>
      <c r="D45" s="33">
        <v>1100</v>
      </c>
      <c r="E45" s="33">
        <v>133</v>
      </c>
      <c r="F45" s="33">
        <v>-0.19294</v>
      </c>
      <c r="G45" s="33">
        <v>2.6653E-2</v>
      </c>
    </row>
    <row r="46" spans="1:7" x14ac:dyDescent="0.2">
      <c r="A46" s="33" t="s">
        <v>28</v>
      </c>
      <c r="B46" s="33" t="s">
        <v>27</v>
      </c>
      <c r="C46" s="33">
        <v>1E-3</v>
      </c>
      <c r="D46" s="33">
        <v>1100</v>
      </c>
      <c r="E46" s="33">
        <v>133</v>
      </c>
      <c r="F46" s="33">
        <v>-0.19294</v>
      </c>
      <c r="G46" s="33">
        <v>2.6653E-2</v>
      </c>
    </row>
    <row r="47" spans="1:7" x14ac:dyDescent="0.2">
      <c r="A47" s="33" t="s">
        <v>28</v>
      </c>
      <c r="B47" s="33" t="s">
        <v>27</v>
      </c>
      <c r="C47" s="34">
        <v>1E-4</v>
      </c>
      <c r="D47" s="33">
        <v>552</v>
      </c>
      <c r="E47" s="33">
        <v>119</v>
      </c>
      <c r="F47" s="33">
        <v>-0.18067</v>
      </c>
      <c r="G47" s="33">
        <v>4.9270000000000001E-2</v>
      </c>
    </row>
    <row r="48" spans="1:7" x14ac:dyDescent="0.2">
      <c r="A48" s="33" t="s">
        <v>28</v>
      </c>
      <c r="B48" s="33" t="s">
        <v>27</v>
      </c>
      <c r="C48" s="34">
        <v>1.0000000000000001E-5</v>
      </c>
      <c r="D48" s="33">
        <v>392</v>
      </c>
      <c r="E48" s="33">
        <v>71</v>
      </c>
      <c r="F48" s="33">
        <v>-0.24904999999999999</v>
      </c>
      <c r="G48" s="33">
        <v>3.6227000000000002E-2</v>
      </c>
    </row>
    <row r="49" spans="1:7" x14ac:dyDescent="0.2">
      <c r="A49" s="33" t="s">
        <v>28</v>
      </c>
      <c r="B49" s="33" t="s">
        <v>27</v>
      </c>
      <c r="C49" s="34">
        <v>9.9999999999999995E-7</v>
      </c>
      <c r="D49" s="33">
        <v>324</v>
      </c>
      <c r="E49" s="33">
        <v>44</v>
      </c>
      <c r="F49" s="33">
        <v>-0.36423</v>
      </c>
      <c r="G49" s="33">
        <v>1.5073E-2</v>
      </c>
    </row>
    <row r="50" spans="1:7" x14ac:dyDescent="0.2">
      <c r="A50" s="33" t="s">
        <v>29</v>
      </c>
      <c r="B50" s="33" t="s">
        <v>27</v>
      </c>
      <c r="C50" s="33">
        <v>1</v>
      </c>
      <c r="D50" s="33">
        <v>9211</v>
      </c>
      <c r="E50" s="33">
        <v>130</v>
      </c>
      <c r="F50" s="33">
        <v>-2.7570000000000001E-2</v>
      </c>
      <c r="G50" s="33">
        <v>0.75554100000000002</v>
      </c>
    </row>
    <row r="51" spans="1:7" x14ac:dyDescent="0.2">
      <c r="A51" s="33" t="s">
        <v>29</v>
      </c>
      <c r="B51" s="33" t="s">
        <v>27</v>
      </c>
      <c r="C51" s="33">
        <v>0.01</v>
      </c>
      <c r="D51" s="33">
        <v>739</v>
      </c>
      <c r="E51" s="33">
        <v>129</v>
      </c>
      <c r="F51" s="33">
        <v>-4.5969999999999997E-2</v>
      </c>
      <c r="G51" s="33">
        <v>0.60492100000000004</v>
      </c>
    </row>
    <row r="52" spans="1:7" x14ac:dyDescent="0.2">
      <c r="A52" s="33" t="s">
        <v>29</v>
      </c>
      <c r="B52" s="33" t="s">
        <v>27</v>
      </c>
      <c r="C52" s="33">
        <v>1E-3</v>
      </c>
      <c r="D52" s="33">
        <v>723</v>
      </c>
      <c r="E52" s="33">
        <v>128</v>
      </c>
      <c r="F52" s="33">
        <v>-5.1860000000000003E-2</v>
      </c>
      <c r="G52" s="33">
        <v>0.56097399999999997</v>
      </c>
    </row>
    <row r="53" spans="1:7" x14ac:dyDescent="0.2">
      <c r="A53" s="33" t="s">
        <v>29</v>
      </c>
      <c r="B53" s="33" t="s">
        <v>27</v>
      </c>
      <c r="C53" s="34">
        <v>1E-4</v>
      </c>
      <c r="D53" s="33">
        <v>455</v>
      </c>
      <c r="E53" s="33">
        <v>123</v>
      </c>
      <c r="F53" s="33">
        <v>-5.0880000000000002E-2</v>
      </c>
      <c r="G53" s="33">
        <v>0.57627300000000004</v>
      </c>
    </row>
    <row r="54" spans="1:7" x14ac:dyDescent="0.2">
      <c r="A54" s="33" t="s">
        <v>29</v>
      </c>
      <c r="B54" s="33" t="s">
        <v>27</v>
      </c>
      <c r="C54" s="34">
        <v>1.0000000000000001E-5</v>
      </c>
      <c r="D54" s="33">
        <v>188</v>
      </c>
      <c r="E54" s="33">
        <v>87</v>
      </c>
      <c r="F54" s="33">
        <v>-9.7589999999999996E-2</v>
      </c>
      <c r="G54" s="33">
        <v>0.36853799999999998</v>
      </c>
    </row>
    <row r="55" spans="1:7" x14ac:dyDescent="0.2">
      <c r="A55" s="33" t="s">
        <v>29</v>
      </c>
      <c r="B55" s="33" t="s">
        <v>27</v>
      </c>
      <c r="C55" s="34">
        <v>9.9999999999999995E-7</v>
      </c>
      <c r="D55" s="33">
        <v>82</v>
      </c>
      <c r="E55" s="33">
        <v>51</v>
      </c>
      <c r="F55" s="33">
        <v>-0.23884</v>
      </c>
      <c r="G55" s="33">
        <v>9.1437000000000004E-2</v>
      </c>
    </row>
    <row r="56" spans="1:7" x14ac:dyDescent="0.2">
      <c r="A56" s="33" t="s">
        <v>18</v>
      </c>
      <c r="B56" s="33" t="s">
        <v>16</v>
      </c>
      <c r="C56" s="33">
        <v>1</v>
      </c>
      <c r="D56" s="33">
        <v>7068</v>
      </c>
      <c r="E56" s="33">
        <v>147</v>
      </c>
      <c r="F56" s="33">
        <v>6.4699999999999994E-2</v>
      </c>
      <c r="G56" s="33">
        <v>0.43622300000000003</v>
      </c>
    </row>
    <row r="57" spans="1:7" x14ac:dyDescent="0.2">
      <c r="A57" s="33" t="s">
        <v>18</v>
      </c>
      <c r="B57" s="33" t="s">
        <v>16</v>
      </c>
      <c r="C57" s="33">
        <v>0.01</v>
      </c>
      <c r="D57" s="33">
        <v>394</v>
      </c>
      <c r="E57" s="33">
        <v>141</v>
      </c>
      <c r="F57" s="33">
        <v>7.1249999999999994E-2</v>
      </c>
      <c r="G57" s="33">
        <v>0.40112300000000001</v>
      </c>
    </row>
    <row r="58" spans="1:7" x14ac:dyDescent="0.2">
      <c r="A58" s="33" t="s">
        <v>18</v>
      </c>
      <c r="B58" s="33" t="s">
        <v>16</v>
      </c>
      <c r="C58" s="33">
        <v>1E-3</v>
      </c>
      <c r="D58" s="33">
        <v>322</v>
      </c>
      <c r="E58" s="33">
        <v>132</v>
      </c>
      <c r="F58" s="33">
        <v>6.4850000000000005E-2</v>
      </c>
      <c r="G58" s="33">
        <v>0.46006599999999997</v>
      </c>
    </row>
    <row r="59" spans="1:7" x14ac:dyDescent="0.2">
      <c r="A59" s="33" t="s">
        <v>18</v>
      </c>
      <c r="B59" s="33" t="s">
        <v>16</v>
      </c>
      <c r="C59" s="34">
        <v>1E-4</v>
      </c>
      <c r="D59" s="33">
        <v>241</v>
      </c>
      <c r="E59" s="33">
        <v>113</v>
      </c>
      <c r="F59" s="33">
        <v>4.9869999999999998E-2</v>
      </c>
      <c r="G59" s="33">
        <v>0.59990500000000002</v>
      </c>
    </row>
    <row r="60" spans="1:7" x14ac:dyDescent="0.2">
      <c r="A60" s="33" t="s">
        <v>18</v>
      </c>
      <c r="B60" s="33" t="s">
        <v>16</v>
      </c>
      <c r="C60" s="34">
        <v>1.0000000000000001E-5</v>
      </c>
      <c r="D60" s="33">
        <v>93</v>
      </c>
      <c r="E60" s="33">
        <v>62</v>
      </c>
      <c r="F60" s="33">
        <v>-4.3299999999999998E-2</v>
      </c>
      <c r="G60" s="33">
        <v>0.73825499999999999</v>
      </c>
    </row>
    <row r="61" spans="1:7" x14ac:dyDescent="0.2">
      <c r="A61" s="33" t="s">
        <v>18</v>
      </c>
      <c r="B61" s="33" t="s">
        <v>16</v>
      </c>
      <c r="C61" s="34">
        <v>9.9999999999999995E-7</v>
      </c>
      <c r="D61" s="33">
        <v>59</v>
      </c>
      <c r="E61" s="33">
        <v>39</v>
      </c>
      <c r="F61" s="33">
        <v>-0.17094000000000001</v>
      </c>
      <c r="G61" s="33">
        <v>0.298124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5A6B-7358-CF4A-B216-E13C430FFEB9}">
  <dimension ref="A1:F4"/>
  <sheetViews>
    <sheetView zoomScale="130" zoomScaleNormal="130" workbookViewId="0">
      <selection activeCell="C18" sqref="C18"/>
    </sheetView>
  </sheetViews>
  <sheetFormatPr baseColWidth="10" defaultRowHeight="16" x14ac:dyDescent="0.2"/>
  <cols>
    <col min="1" max="1" width="35.5" customWidth="1"/>
    <col min="2" max="2" width="21.1640625" customWidth="1"/>
    <col min="3" max="3" width="47.6640625" customWidth="1"/>
    <col min="4" max="4" width="26.6640625" customWidth="1"/>
    <col min="5" max="5" width="16.6640625" customWidth="1"/>
    <col min="6" max="6" width="24.6640625" bestFit="1" customWidth="1"/>
  </cols>
  <sheetData>
    <row r="1" spans="1:6" ht="29" x14ac:dyDescent="0.2">
      <c r="A1" s="29" t="s">
        <v>35</v>
      </c>
      <c r="B1" s="30" t="s">
        <v>36</v>
      </c>
      <c r="C1" s="30" t="s">
        <v>37</v>
      </c>
      <c r="D1" s="30" t="s">
        <v>38</v>
      </c>
      <c r="E1" s="31" t="s">
        <v>39</v>
      </c>
      <c r="F1" s="32" t="s">
        <v>40</v>
      </c>
    </row>
    <row r="2" spans="1:6" x14ac:dyDescent="0.2">
      <c r="A2" s="28" t="s">
        <v>41</v>
      </c>
      <c r="B2" s="26">
        <v>335</v>
      </c>
      <c r="C2" s="26">
        <v>969</v>
      </c>
      <c r="D2" s="26" t="s">
        <v>42</v>
      </c>
      <c r="E2" s="26">
        <v>148</v>
      </c>
      <c r="F2" s="27" t="s">
        <v>43</v>
      </c>
    </row>
    <row r="3" spans="1:6" x14ac:dyDescent="0.2">
      <c r="A3" s="28" t="s">
        <v>44</v>
      </c>
      <c r="B3" s="26">
        <v>299</v>
      </c>
      <c r="C3" s="26">
        <v>999</v>
      </c>
      <c r="D3" s="26" t="s">
        <v>45</v>
      </c>
      <c r="E3" s="26">
        <v>110</v>
      </c>
      <c r="F3" s="27" t="s">
        <v>46</v>
      </c>
    </row>
    <row r="4" spans="1:6" x14ac:dyDescent="0.2">
      <c r="A4" s="28" t="s">
        <v>47</v>
      </c>
      <c r="B4" s="26">
        <v>321</v>
      </c>
      <c r="C4" s="26">
        <v>998</v>
      </c>
      <c r="D4" s="26" t="s">
        <v>48</v>
      </c>
      <c r="E4" s="26">
        <v>205</v>
      </c>
      <c r="F4" s="27" t="s">
        <v>49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AF81-4963-ED4D-AAD6-62519BB8B1C6}">
  <dimension ref="A1:D17"/>
  <sheetViews>
    <sheetView workbookViewId="0">
      <selection activeCell="C1" sqref="C1"/>
    </sheetView>
  </sheetViews>
  <sheetFormatPr baseColWidth="10" defaultRowHeight="16" x14ac:dyDescent="0.2"/>
  <cols>
    <col min="2" max="2" width="16.83203125" bestFit="1" customWidth="1"/>
  </cols>
  <sheetData>
    <row r="1" spans="1:4" x14ac:dyDescent="0.2">
      <c r="A1" s="3" t="s">
        <v>50</v>
      </c>
      <c r="B1" s="4" t="s">
        <v>51</v>
      </c>
      <c r="C1" s="4" t="s">
        <v>52</v>
      </c>
      <c r="D1" s="5" t="s">
        <v>53</v>
      </c>
    </row>
    <row r="2" spans="1:4" x14ac:dyDescent="0.2">
      <c r="A2" s="6" t="s">
        <v>54</v>
      </c>
      <c r="B2" s="7" t="s">
        <v>55</v>
      </c>
      <c r="C2" s="7">
        <v>-56.491999999999997</v>
      </c>
      <c r="D2" s="8" t="s">
        <v>56</v>
      </c>
    </row>
    <row r="3" spans="1:4" x14ac:dyDescent="0.2">
      <c r="A3" s="6" t="s">
        <v>54</v>
      </c>
      <c r="B3" s="7" t="s">
        <v>57</v>
      </c>
      <c r="C3" s="7">
        <v>9.42</v>
      </c>
      <c r="D3" s="9">
        <v>2.9300000000000001E-5</v>
      </c>
    </row>
    <row r="4" spans="1:4" x14ac:dyDescent="0.2">
      <c r="A4" s="10" t="s">
        <v>54</v>
      </c>
      <c r="B4" s="11" t="s">
        <v>58</v>
      </c>
      <c r="C4" s="11">
        <v>1.633</v>
      </c>
      <c r="D4" s="12">
        <v>0.47</v>
      </c>
    </row>
    <row r="5" spans="1:4" x14ac:dyDescent="0.2">
      <c r="A5" s="6" t="s">
        <v>59</v>
      </c>
      <c r="B5" s="7" t="s">
        <v>55</v>
      </c>
      <c r="C5" s="7">
        <v>58.042999999999999</v>
      </c>
      <c r="D5" s="13" t="s">
        <v>56</v>
      </c>
    </row>
    <row r="6" spans="1:4" x14ac:dyDescent="0.2">
      <c r="A6" s="6" t="s">
        <v>59</v>
      </c>
      <c r="B6" s="7" t="s">
        <v>57</v>
      </c>
      <c r="C6" s="7">
        <v>7.3380000000000001</v>
      </c>
      <c r="D6" s="13">
        <v>3.5E-4</v>
      </c>
    </row>
    <row r="7" spans="1:4" x14ac:dyDescent="0.2">
      <c r="A7" s="10" t="s">
        <v>59</v>
      </c>
      <c r="B7" s="11" t="s">
        <v>58</v>
      </c>
      <c r="C7" s="11">
        <v>3.7149999999999999</v>
      </c>
      <c r="D7" s="12">
        <v>7.0000000000000007E-2</v>
      </c>
    </row>
    <row r="8" spans="1:4" x14ac:dyDescent="0.2">
      <c r="A8" s="6" t="s">
        <v>60</v>
      </c>
      <c r="B8" s="7" t="s">
        <v>55</v>
      </c>
      <c r="C8" s="7">
        <v>16.04</v>
      </c>
      <c r="D8" s="13" t="s">
        <v>56</v>
      </c>
    </row>
    <row r="9" spans="1:4" x14ac:dyDescent="0.2">
      <c r="A9" s="6" t="s">
        <v>60</v>
      </c>
      <c r="B9" s="7" t="s">
        <v>57</v>
      </c>
      <c r="C9" s="7">
        <v>5.0679999999999996</v>
      </c>
      <c r="D9" s="13" t="s">
        <v>56</v>
      </c>
    </row>
    <row r="10" spans="1:4" x14ac:dyDescent="0.2">
      <c r="A10" s="10" t="s">
        <v>60</v>
      </c>
      <c r="B10" s="11" t="s">
        <v>58</v>
      </c>
      <c r="C10" s="11">
        <v>5.2640000000000002</v>
      </c>
      <c r="D10" s="12" t="s">
        <v>61</v>
      </c>
    </row>
    <row r="11" spans="1:4" x14ac:dyDescent="0.2">
      <c r="A11" s="6" t="s">
        <v>62</v>
      </c>
      <c r="B11" s="7" t="s">
        <v>55</v>
      </c>
      <c r="C11" s="7">
        <v>116.94199999999999</v>
      </c>
      <c r="D11" s="13" t="s">
        <v>56</v>
      </c>
    </row>
    <row r="12" spans="1:4" x14ac:dyDescent="0.2">
      <c r="A12" s="6" t="s">
        <v>62</v>
      </c>
      <c r="B12" s="7" t="s">
        <v>57</v>
      </c>
      <c r="C12" s="7">
        <v>27.391999999999999</v>
      </c>
      <c r="D12" s="13" t="s">
        <v>56</v>
      </c>
    </row>
    <row r="13" spans="1:4" x14ac:dyDescent="0.2">
      <c r="A13" s="10" t="s">
        <v>62</v>
      </c>
      <c r="B13" s="11" t="s">
        <v>58</v>
      </c>
      <c r="C13" s="11">
        <v>30.088000000000001</v>
      </c>
      <c r="D13" s="12" t="s">
        <v>63</v>
      </c>
    </row>
    <row r="14" spans="1:4" x14ac:dyDescent="0.2">
      <c r="A14" s="6" t="s">
        <v>64</v>
      </c>
      <c r="B14" s="7" t="s">
        <v>55</v>
      </c>
      <c r="C14" s="7">
        <v>2.931</v>
      </c>
      <c r="D14" s="9">
        <v>1.54E-11</v>
      </c>
    </row>
    <row r="15" spans="1:4" x14ac:dyDescent="0.2">
      <c r="A15" s="6" t="s">
        <v>64</v>
      </c>
      <c r="B15" s="7" t="s">
        <v>57</v>
      </c>
      <c r="C15" s="7">
        <v>1.2290000000000001</v>
      </c>
      <c r="D15" s="13" t="s">
        <v>56</v>
      </c>
    </row>
    <row r="16" spans="1:4" x14ac:dyDescent="0.2">
      <c r="A16" s="10" t="s">
        <v>64</v>
      </c>
      <c r="B16" s="11" t="s">
        <v>58</v>
      </c>
      <c r="C16" s="11">
        <v>0.26200000000000001</v>
      </c>
      <c r="D16" s="12">
        <v>0.56999999999999995</v>
      </c>
    </row>
    <row r="17" spans="1:4" ht="30" customHeight="1" x14ac:dyDescent="0.2">
      <c r="A17" s="14" t="s">
        <v>65</v>
      </c>
      <c r="B17" s="15"/>
      <c r="C17" s="15"/>
      <c r="D17" s="16"/>
    </row>
  </sheetData>
  <mergeCells count="1">
    <mergeCell ref="A17:D17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95E5-99C8-6042-96F2-524A3DAC247E}">
  <sheetPr>
    <pageSetUpPr fitToPage="1"/>
  </sheetPr>
  <dimension ref="A1:K8"/>
  <sheetViews>
    <sheetView workbookViewId="0">
      <selection activeCell="N26" sqref="N26"/>
    </sheetView>
  </sheetViews>
  <sheetFormatPr baseColWidth="10" defaultRowHeight="16" x14ac:dyDescent="0.2"/>
  <cols>
    <col min="1" max="1" width="11.6640625" bestFit="1" customWidth="1"/>
    <col min="2" max="2" width="29" bestFit="1" customWidth="1"/>
  </cols>
  <sheetData>
    <row r="1" spans="1:11" ht="46" x14ac:dyDescent="0.2">
      <c r="A1" s="3" t="s">
        <v>50</v>
      </c>
      <c r="B1" s="17" t="s">
        <v>66</v>
      </c>
      <c r="C1" s="17" t="s">
        <v>67</v>
      </c>
      <c r="D1" s="17" t="s">
        <v>68</v>
      </c>
      <c r="E1" s="17" t="s">
        <v>69</v>
      </c>
      <c r="F1" s="17" t="s">
        <v>70</v>
      </c>
      <c r="G1" s="17" t="s">
        <v>71</v>
      </c>
      <c r="H1" s="17" t="s">
        <v>72</v>
      </c>
      <c r="I1" s="17" t="s">
        <v>73</v>
      </c>
      <c r="J1" s="4" t="s">
        <v>74</v>
      </c>
      <c r="K1" s="5" t="s">
        <v>75</v>
      </c>
    </row>
    <row r="2" spans="1:11" x14ac:dyDescent="0.2">
      <c r="A2" s="18" t="s">
        <v>16</v>
      </c>
      <c r="B2" s="19" t="s">
        <v>76</v>
      </c>
      <c r="C2" s="19">
        <v>0.36819400000000002</v>
      </c>
      <c r="D2" s="19">
        <v>2.4976000000000002E-2</v>
      </c>
      <c r="E2" s="19">
        <v>2.9166546863277302E-3</v>
      </c>
      <c r="F2" s="19">
        <v>4.6256367267497798E-4</v>
      </c>
      <c r="G2" s="19">
        <v>6.07425323507338E-3</v>
      </c>
      <c r="H2" s="19">
        <v>4.5351244814035798E-4</v>
      </c>
      <c r="I2" s="19">
        <v>0.62888934531367224</v>
      </c>
      <c r="J2" s="19">
        <f>0.480166791447986*100</f>
        <v>48.016679144798601</v>
      </c>
      <c r="K2" s="20">
        <v>2.8776832933043E-10</v>
      </c>
    </row>
    <row r="3" spans="1:11" x14ac:dyDescent="0.2">
      <c r="A3" s="18" t="s">
        <v>22</v>
      </c>
      <c r="B3" s="19" t="s">
        <v>77</v>
      </c>
      <c r="C3" s="19">
        <v>0.26942700000000003</v>
      </c>
      <c r="D3" s="19">
        <v>2.9191399999999999E-2</v>
      </c>
      <c r="E3" s="19">
        <v>2.89219475305402E-3</v>
      </c>
      <c r="F3" s="19">
        <v>5.0767372724131897E-4</v>
      </c>
      <c r="G3" s="19">
        <v>1.67795017246349E-3</v>
      </c>
      <c r="H3" s="19">
        <v>2.3554316303845199E-4</v>
      </c>
      <c r="I3" s="19">
        <v>0.72768080524694589</v>
      </c>
      <c r="J3" s="19">
        <f>100*1.72364757936037</f>
        <v>172.36475793603699</v>
      </c>
      <c r="K3" s="20">
        <v>1.22028288443977E-8</v>
      </c>
    </row>
    <row r="4" spans="1:11" x14ac:dyDescent="0.2">
      <c r="A4" s="18" t="s">
        <v>16</v>
      </c>
      <c r="B4" s="19" t="s">
        <v>78</v>
      </c>
      <c r="C4" s="19">
        <v>0.36978299999999997</v>
      </c>
      <c r="D4" s="19">
        <v>2.4744100000000002E-2</v>
      </c>
      <c r="E4" s="19">
        <v>-2.7582637404011102E-4</v>
      </c>
      <c r="F4" s="19">
        <v>1.4497158836960201E-4</v>
      </c>
      <c r="G4" s="19">
        <v>6.07425323507338E-3</v>
      </c>
      <c r="H4" s="19">
        <v>4.5351244814035798E-4</v>
      </c>
      <c r="I4" s="19">
        <v>0.63049282637404014</v>
      </c>
      <c r="J4" s="19">
        <f>100*0.0454091002409087</f>
        <v>4.54091002409087</v>
      </c>
      <c r="K4" s="21">
        <v>5.7096866021240998E-2</v>
      </c>
    </row>
    <row r="5" spans="1:11" x14ac:dyDescent="0.2">
      <c r="A5" s="18" t="s">
        <v>5</v>
      </c>
      <c r="B5" s="19" t="s">
        <v>79</v>
      </c>
      <c r="C5" s="19">
        <v>0.27005099999999999</v>
      </c>
      <c r="D5" s="19">
        <v>2.3928600000000001E-2</v>
      </c>
      <c r="E5" s="22">
        <v>2.1581309957996399E-5</v>
      </c>
      <c r="F5" s="19">
        <v>1.15554503010925E-4</v>
      </c>
      <c r="G5" s="19">
        <v>3.2075580136578698E-4</v>
      </c>
      <c r="H5" s="19">
        <v>1.03174605257626E-4</v>
      </c>
      <c r="I5" s="19">
        <v>0.72992741869004196</v>
      </c>
      <c r="J5" s="19">
        <f>100*0.0672826800516236</f>
        <v>6.7282680051623602</v>
      </c>
      <c r="K5" s="21">
        <v>0.85184853899572099</v>
      </c>
    </row>
    <row r="6" spans="1:11" x14ac:dyDescent="0.2">
      <c r="A6" s="18" t="s">
        <v>25</v>
      </c>
      <c r="B6" s="19" t="s">
        <v>80</v>
      </c>
      <c r="C6" s="19">
        <v>0.32821899999999998</v>
      </c>
      <c r="D6" s="19">
        <v>3.8789400000000002E-2</v>
      </c>
      <c r="E6" s="19">
        <v>5.3975990436449996E-4</v>
      </c>
      <c r="F6" s="19">
        <v>2.1086858291653699E-4</v>
      </c>
      <c r="G6" s="19">
        <v>8.7414258515647997E-4</v>
      </c>
      <c r="H6" s="19">
        <v>1.65299230336312E-4</v>
      </c>
      <c r="I6" s="19">
        <v>0.67124124009563557</v>
      </c>
      <c r="J6" s="19">
        <f>100*0.617473526092861</f>
        <v>61.747352609286096</v>
      </c>
      <c r="K6" s="21">
        <v>1.04837166098721E-2</v>
      </c>
    </row>
    <row r="7" spans="1:11" x14ac:dyDescent="0.2">
      <c r="A7" s="18" t="s">
        <v>27</v>
      </c>
      <c r="B7" s="19" t="s">
        <v>81</v>
      </c>
      <c r="C7" s="19">
        <v>0.21679699999999999</v>
      </c>
      <c r="D7" s="19">
        <v>4.2413399999999997E-2</v>
      </c>
      <c r="E7" s="19">
        <v>9.2098786737226902E-4</v>
      </c>
      <c r="F7" s="19">
        <v>2.5814458744761299E-4</v>
      </c>
      <c r="G7" s="19">
        <v>1.5832870370886E-3</v>
      </c>
      <c r="H7" s="19">
        <v>2.29640045697891E-4</v>
      </c>
      <c r="I7" s="19">
        <v>0.78228201213262771</v>
      </c>
      <c r="J7" s="19">
        <f>100*0.58169355637864</f>
        <v>58.169355637863994</v>
      </c>
      <c r="K7" s="20">
        <v>3.60253256798898E-4</v>
      </c>
    </row>
    <row r="8" spans="1:11" x14ac:dyDescent="0.2">
      <c r="A8" s="23" t="s">
        <v>82</v>
      </c>
      <c r="B8" s="24"/>
      <c r="C8" s="24"/>
      <c r="D8" s="24"/>
      <c r="E8" s="24"/>
      <c r="F8" s="24"/>
      <c r="G8" s="24"/>
      <c r="H8" s="24"/>
      <c r="I8" s="24"/>
      <c r="J8" s="24"/>
      <c r="K8" s="25"/>
    </row>
  </sheetData>
  <mergeCells count="1">
    <mergeCell ref="A8:K8"/>
  </mergeCells>
  <pageMargins left="0.25" right="0.25" top="0.75" bottom="0.75" header="0.3" footer="0.3"/>
  <pageSetup scale="8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 Table 1 Mean Phen v Method</vt:lpstr>
      <vt:lpstr>Sup Table 2 ESM1b MAF filters</vt:lpstr>
      <vt:lpstr>Sup Table 3 Exact PRS bin</vt:lpstr>
      <vt:lpstr>Sup Table 4 PRS interaction</vt:lpstr>
      <vt:lpstr>Sup Table 5 Full FAME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2023-09-12T19:00:30Z</cp:lastPrinted>
  <dcterms:created xsi:type="dcterms:W3CDTF">2023-09-12T18:21:38Z</dcterms:created>
  <dcterms:modified xsi:type="dcterms:W3CDTF">2023-09-12T19:45:25Z</dcterms:modified>
</cp:coreProperties>
</file>