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gentbe-my.sharepoint.com/personal/griet_declercq_ugent_be/Documents/PhD_Griet/LRS/data/papers/positive_cases/word/ScientificReports/supp_data/02_suppTables/"/>
    </mc:Choice>
  </mc:AlternateContent>
  <xr:revisionPtr revIDLastSave="36" documentId="13_ncr:1_{31E232AA-90F4-314D-A6A1-010D2DF02193}" xr6:coauthVersionLast="47" xr6:coauthVersionMax="47" xr10:uidLastSave="{92731D46-1AC7-F249-89DE-1DD06415E4A4}"/>
  <bookViews>
    <workbookView xWindow="5540" yWindow="3540" windowWidth="38400" windowHeight="21100" activeTab="3" xr2:uid="{0CA6EDA2-D05D-7047-AB15-331F84F6A2E4}"/>
  </bookViews>
  <sheets>
    <sheet name="LRS_library_prep" sheetId="1" r:id="rId1"/>
    <sheet name="LRS_sequencing" sheetId="2" r:id="rId2"/>
    <sheet name="OGM_imaging" sheetId="4" r:id="rId3"/>
    <sheet name="svcalling" sheetId="3" r:id="rId4"/>
  </sheets>
  <definedNames>
    <definedName name="_xlnm.Print_Area" localSheetId="0">LRS_library_prep!$G$12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2" l="1"/>
  <c r="E9" i="2"/>
  <c r="E8" i="2"/>
  <c r="E7" i="2"/>
  <c r="E6" i="2"/>
  <c r="E5" i="2"/>
  <c r="E4" i="2"/>
  <c r="E3" i="2"/>
  <c r="E2" i="2"/>
  <c r="I3" i="1"/>
  <c r="H3" i="1"/>
  <c r="I2" i="1"/>
  <c r="H2" i="1"/>
</calcChain>
</file>

<file path=xl/sharedStrings.xml><?xml version="1.0" encoding="utf-8"?>
<sst xmlns="http://schemas.openxmlformats.org/spreadsheetml/2006/main" count="257" uniqueCount="120">
  <si>
    <t>individual</t>
  </si>
  <si>
    <t>description</t>
  </si>
  <si>
    <t>type SV</t>
  </si>
  <si>
    <t>library</t>
  </si>
  <si>
    <t>DNA source</t>
  </si>
  <si>
    <t>DNA processing</t>
  </si>
  <si>
    <t>tape station size (bp)</t>
  </si>
  <si>
    <t>A260/280</t>
  </si>
  <si>
    <t>A260/230</t>
  </si>
  <si>
    <t>start prep (µg)</t>
  </si>
  <si>
    <t>kit</t>
  </si>
  <si>
    <t>device</t>
  </si>
  <si>
    <t>load1 (fmol)</t>
  </si>
  <si>
    <t>load2 (fmol)</t>
  </si>
  <si>
    <t>load3 (fmol)</t>
  </si>
  <si>
    <t>pores start sequencing</t>
  </si>
  <si>
    <t>S1</t>
  </si>
  <si>
    <t>t(9,10)</t>
  </si>
  <si>
    <t>simple</t>
  </si>
  <si>
    <t>cell line</t>
  </si>
  <si>
    <t>size selection</t>
  </si>
  <si>
    <t>&gt;60000</t>
  </si>
  <si>
    <t>EXP-NBD104
SQK-LSK109</t>
  </si>
  <si>
    <t>MIN</t>
  </si>
  <si>
    <t>S2</t>
  </si>
  <si>
    <t>MYT1L</t>
  </si>
  <si>
    <t>blood</t>
  </si>
  <si>
    <t>SQK-LSK109</t>
  </si>
  <si>
    <t>shearing</t>
  </si>
  <si>
    <t>PROM</t>
  </si>
  <si>
    <t>S3</t>
  </si>
  <si>
    <t>S4</t>
  </si>
  <si>
    <t>DUP-TRIP/INV-DUP</t>
  </si>
  <si>
    <t>S5</t>
  </si>
  <si>
    <t>t(2,7)</t>
  </si>
  <si>
    <t>complex</t>
  </si>
  <si>
    <t>shearing
size selection</t>
  </si>
  <si>
    <t>SQK-LSK114</t>
  </si>
  <si>
    <t>S6</t>
  </si>
  <si>
    <t>flow cell</t>
  </si>
  <si>
    <t>R9.4.1</t>
  </si>
  <si>
    <t>R10.4.1</t>
  </si>
  <si>
    <t>coverage</t>
  </si>
  <si>
    <t>N50 (bp)</t>
  </si>
  <si>
    <t>length_mean (bp)</t>
  </si>
  <si>
    <t>length_median (bp)</t>
  </si>
  <si>
    <t>quality_mean</t>
  </si>
  <si>
    <t>quality_median</t>
  </si>
  <si>
    <t>number of reads</t>
  </si>
  <si>
    <t>Mowat-Wilson</t>
  </si>
  <si>
    <t>yield (Gbp)</t>
  </si>
  <si>
    <t>nanopore support 3</t>
  </si>
  <si>
    <t>bionano all</t>
  </si>
  <si>
    <t>nanopore support 1</t>
  </si>
  <si>
    <t>TOTAL</t>
  </si>
  <si>
    <t>DEL</t>
  </si>
  <si>
    <t>INS</t>
  </si>
  <si>
    <t>DUP</t>
  </si>
  <si>
    <t>INV</t>
  </si>
  <si>
    <t>BND</t>
  </si>
  <si>
    <t>TRA</t>
  </si>
  <si>
    <t>na</t>
  </si>
  <si>
    <t>reference</t>
  </si>
  <si>
    <t>S3_Mowat_Wilson</t>
  </si>
  <si>
    <t>S6_infertility</t>
  </si>
  <si>
    <t>input molecules stats (unfiltered; &gt;= 20 kbp)</t>
  </si>
  <si>
    <t>total number of molecules</t>
  </si>
  <si>
    <t>dependent</t>
  </si>
  <si>
    <t>total length (Mbp)</t>
  </si>
  <si>
    <t>average length (kbp)</t>
  </si>
  <si>
    <t>&gt;100</t>
  </si>
  <si>
    <t>molecule N50 (kbp)</t>
  </si>
  <si>
    <t>&gt;150</t>
  </si>
  <si>
    <t>label density (/100 kb)</t>
  </si>
  <si>
    <t>14-17</t>
  </si>
  <si>
    <t>input molecules stats (filtered; &gt;= 150 kbp + &gt;= 9 labels/molecule)</t>
  </si>
  <si>
    <t>&gt;230</t>
  </si>
  <si>
    <t>coverage of the reference (x)</t>
  </si>
  <si>
    <t>Molecules aligned to reference</t>
  </si>
  <si>
    <t>total numbers of molecules aligned</t>
  </si>
  <si>
    <t>fraction of molecules aligned</t>
  </si>
  <si>
    <t>effective coverage of reference (x)</t>
  </si>
  <si>
    <t>&gt;70</t>
  </si>
  <si>
    <t>average confidence</t>
  </si>
  <si>
    <t>&gt;20</t>
  </si>
  <si>
    <t>de novo assembly</t>
  </si>
  <si>
    <t>diploid genome map count</t>
  </si>
  <si>
    <t>dependent, 500-1500</t>
  </si>
  <si>
    <t>diploid genome map length (Mbp)</t>
  </si>
  <si>
    <t>dependent, 5800-6000</t>
  </si>
  <si>
    <t>diploid genome map N50 (Mbp)</t>
  </si>
  <si>
    <t>&gt; 50</t>
  </si>
  <si>
    <t>haploid genome map count</t>
  </si>
  <si>
    <t>/</t>
  </si>
  <si>
    <t>haploid genome map length (Mbp)</t>
  </si>
  <si>
    <t>haploid genome map N50 (Mbp)</t>
  </si>
  <si>
    <t>total reference length (Mbp)</t>
  </si>
  <si>
    <t>total number of genome maps aligned (fraction)</t>
  </si>
  <si>
    <t>(&gt;0.70)</t>
  </si>
  <si>
    <t>424 (0.88)</t>
  </si>
  <si>
    <t>409 (0.82)</t>
  </si>
  <si>
    <t>total unique aligned length (Mbp)</t>
  </si>
  <si>
    <t>&gt;2750</t>
  </si>
  <si>
    <t>total unique aligned length / reference length</t>
  </si>
  <si>
    <t>molecules aligned to the assembly</t>
  </si>
  <si>
    <t>total number of molecules aligned</t>
  </si>
  <si>
    <t>effective coverage of assembly (x)</t>
  </si>
  <si>
    <t>&gt;40</t>
  </si>
  <si>
    <t>SV summary</t>
  </si>
  <si>
    <t>deletions</t>
  </si>
  <si>
    <t>insertions</t>
  </si>
  <si>
    <t>duplications</t>
  </si>
  <si>
    <t>inversion breakpoints</t>
  </si>
  <si>
    <t>interchr. Translocation beakpoints</t>
  </si>
  <si>
    <t>intrachr. Translocation breakpoints</t>
  </si>
  <si>
    <t>infertility</t>
  </si>
  <si>
    <t>coverage LRS</t>
  </si>
  <si>
    <t>S5_t(2;7)</t>
  </si>
  <si>
    <t>1331 (0.86)</t>
  </si>
  <si>
    <t>reload initital library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</si>
</sst>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"/>
    <numFmt numFmtId="166" formatCode="0.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3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" xfId="0" applyBorder="1"/>
    <xf numFmtId="0" fontId="0" fillId="0" borderId="14" xfId="0" applyBorder="1" applyAlignment="1">
      <alignment horizontal="right"/>
    </xf>
    <xf numFmtId="0" fontId="1" fillId="0" borderId="1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6" xfId="0" applyBorder="1" applyAlignment="1">
      <alignment horizontal="right"/>
    </xf>
    <xf numFmtId="0" fontId="0" fillId="0" borderId="16" xfId="0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66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00EB1-260C-A249-B79E-6863E5AE3EB9}">
  <sheetPr>
    <pageSetUpPr fitToPage="1"/>
  </sheetPr>
  <dimension ref="A1:Q10"/>
  <sheetViews>
    <sheetView workbookViewId="0">
      <selection activeCell="Q35" sqref="Q35"/>
    </sheetView>
  </sheetViews>
  <sheetFormatPr baseColWidth="10" defaultRowHeight="16" x14ac:dyDescent="0.2"/>
  <cols>
    <col min="1" max="1" width="9.1640625" bestFit="1" customWidth="1"/>
    <col min="2" max="2" width="17.1640625" bestFit="1" customWidth="1"/>
    <col min="3" max="3" width="8" bestFit="1" customWidth="1"/>
    <col min="4" max="4" width="6.5" bestFit="1" customWidth="1"/>
    <col min="6" max="6" width="14.1640625" bestFit="1" customWidth="1"/>
    <col min="7" max="7" width="18.6640625" bestFit="1" customWidth="1"/>
    <col min="8" max="9" width="9.1640625" bestFit="1" customWidth="1"/>
    <col min="10" max="10" width="13.1640625" bestFit="1" customWidth="1"/>
    <col min="11" max="11" width="11.5" bestFit="1" customWidth="1"/>
    <col min="12" max="12" width="8.1640625" bestFit="1" customWidth="1"/>
    <col min="13" max="13" width="6.5" bestFit="1" customWidth="1"/>
    <col min="14" max="14" width="11.33203125" bestFit="1" customWidth="1"/>
    <col min="15" max="15" width="16" customWidth="1"/>
    <col min="16" max="16" width="16.1640625" customWidth="1"/>
    <col min="17" max="17" width="19.83203125" bestFit="1" customWidth="1"/>
  </cols>
  <sheetData>
    <row r="1" spans="1:17" ht="17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39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</row>
    <row r="2" spans="1:17" ht="34" x14ac:dyDescent="0.2">
      <c r="A2" s="2" t="s">
        <v>16</v>
      </c>
      <c r="B2" s="2" t="s">
        <v>17</v>
      </c>
      <c r="C2" s="2" t="s">
        <v>18</v>
      </c>
      <c r="D2" s="2">
        <v>1</v>
      </c>
      <c r="E2" s="2" t="s">
        <v>19</v>
      </c>
      <c r="F2" s="2" t="s">
        <v>20</v>
      </c>
      <c r="G2" s="2" t="s">
        <v>21</v>
      </c>
      <c r="H2" s="2">
        <f>(1.93+2)/2</f>
        <v>1.9649999999999999</v>
      </c>
      <c r="I2" s="2">
        <f>(2.17+1.89)/2</f>
        <v>2.0299999999999998</v>
      </c>
      <c r="J2" s="2">
        <v>11.5</v>
      </c>
      <c r="K2" s="3" t="s">
        <v>22</v>
      </c>
      <c r="L2" s="3" t="s">
        <v>40</v>
      </c>
      <c r="M2" s="2" t="s">
        <v>23</v>
      </c>
      <c r="N2" s="2">
        <v>5.7</v>
      </c>
      <c r="O2" s="2">
        <v>5.7</v>
      </c>
      <c r="P2" s="2">
        <v>7.8</v>
      </c>
      <c r="Q2" s="2">
        <v>1549</v>
      </c>
    </row>
    <row r="3" spans="1:17" ht="34" x14ac:dyDescent="0.2">
      <c r="A3" s="4" t="s">
        <v>16</v>
      </c>
      <c r="B3" s="4" t="s">
        <v>17</v>
      </c>
      <c r="C3" s="4" t="s">
        <v>18</v>
      </c>
      <c r="D3" s="4">
        <v>2</v>
      </c>
      <c r="E3" s="4" t="s">
        <v>19</v>
      </c>
      <c r="F3" s="4" t="s">
        <v>20</v>
      </c>
      <c r="G3" s="4" t="s">
        <v>21</v>
      </c>
      <c r="H3" s="4">
        <f>(1.93+2)/2</f>
        <v>1.9649999999999999</v>
      </c>
      <c r="I3" s="4">
        <f>(2.17+1.89)/2</f>
        <v>2.0299999999999998</v>
      </c>
      <c r="J3" s="4">
        <v>11.5</v>
      </c>
      <c r="K3" s="5" t="s">
        <v>22</v>
      </c>
      <c r="L3" s="5" t="s">
        <v>40</v>
      </c>
      <c r="M3" s="4" t="s">
        <v>23</v>
      </c>
      <c r="N3" s="4">
        <v>29.96</v>
      </c>
      <c r="O3" s="4">
        <v>18.72</v>
      </c>
      <c r="P3" s="4">
        <v>4.4000000000000004</v>
      </c>
      <c r="Q3" s="4">
        <v>1193</v>
      </c>
    </row>
    <row r="4" spans="1:17" ht="17" x14ac:dyDescent="0.2">
      <c r="A4" s="2" t="s">
        <v>24</v>
      </c>
      <c r="B4" s="2" t="s">
        <v>25</v>
      </c>
      <c r="C4" s="2" t="s">
        <v>18</v>
      </c>
      <c r="D4" s="2">
        <v>1</v>
      </c>
      <c r="E4" s="2" t="s">
        <v>26</v>
      </c>
      <c r="F4" s="2" t="s">
        <v>20</v>
      </c>
      <c r="G4" s="2" t="s">
        <v>21</v>
      </c>
      <c r="H4" s="2">
        <v>1.83</v>
      </c>
      <c r="I4" s="2">
        <v>2</v>
      </c>
      <c r="J4" s="2">
        <v>5.0999999999999996</v>
      </c>
      <c r="K4" s="3" t="s">
        <v>27</v>
      </c>
      <c r="L4" s="3" t="s">
        <v>40</v>
      </c>
      <c r="M4" s="2" t="s">
        <v>23</v>
      </c>
      <c r="N4" s="2">
        <v>40</v>
      </c>
      <c r="O4" s="2">
        <v>0</v>
      </c>
      <c r="P4" s="2">
        <v>14</v>
      </c>
      <c r="Q4" s="2">
        <v>1301</v>
      </c>
    </row>
    <row r="5" spans="1:17" ht="34" x14ac:dyDescent="0.2">
      <c r="A5" s="4" t="s">
        <v>24</v>
      </c>
      <c r="B5" s="4" t="s">
        <v>25</v>
      </c>
      <c r="C5" s="4" t="s">
        <v>18</v>
      </c>
      <c r="D5" s="4">
        <v>2</v>
      </c>
      <c r="E5" s="4" t="s">
        <v>19</v>
      </c>
      <c r="F5" s="4" t="s">
        <v>28</v>
      </c>
      <c r="G5" s="4">
        <v>25576</v>
      </c>
      <c r="H5" s="4">
        <v>2</v>
      </c>
      <c r="I5" s="4">
        <v>2.1800000000000002</v>
      </c>
      <c r="J5" s="4">
        <v>7.8</v>
      </c>
      <c r="K5" s="5" t="s">
        <v>22</v>
      </c>
      <c r="L5" s="5" t="s">
        <v>40</v>
      </c>
      <c r="M5" s="4" t="s">
        <v>29</v>
      </c>
      <c r="N5" s="4">
        <v>9</v>
      </c>
      <c r="O5" s="4">
        <v>11.7</v>
      </c>
      <c r="P5" s="4">
        <v>24.9</v>
      </c>
      <c r="Q5" s="4">
        <v>7107</v>
      </c>
    </row>
    <row r="6" spans="1:17" x14ac:dyDescent="0.2">
      <c r="A6" s="2" t="s">
        <v>30</v>
      </c>
      <c r="B6" s="2" t="s">
        <v>49</v>
      </c>
      <c r="C6" s="2" t="s">
        <v>18</v>
      </c>
      <c r="D6" s="2">
        <v>1</v>
      </c>
      <c r="E6" s="2" t="s">
        <v>26</v>
      </c>
      <c r="F6" s="2" t="s">
        <v>20</v>
      </c>
      <c r="G6" s="2" t="s">
        <v>21</v>
      </c>
      <c r="H6" s="2">
        <v>1.86</v>
      </c>
      <c r="I6" s="2">
        <v>1.87</v>
      </c>
      <c r="J6" s="2">
        <v>3.9</v>
      </c>
      <c r="K6" s="2" t="s">
        <v>27</v>
      </c>
      <c r="L6" s="2" t="s">
        <v>40</v>
      </c>
      <c r="M6" s="2" t="s">
        <v>23</v>
      </c>
      <c r="N6" s="2">
        <v>25</v>
      </c>
      <c r="O6" s="2">
        <v>0</v>
      </c>
      <c r="P6" s="2">
        <v>7.7</v>
      </c>
      <c r="Q6" s="2">
        <v>1564</v>
      </c>
    </row>
    <row r="7" spans="1:17" ht="34" x14ac:dyDescent="0.2">
      <c r="A7" s="4" t="s">
        <v>30</v>
      </c>
      <c r="B7" s="4" t="s">
        <v>49</v>
      </c>
      <c r="C7" s="4" t="s">
        <v>18</v>
      </c>
      <c r="D7" s="4">
        <v>2</v>
      </c>
      <c r="E7" s="4" t="s">
        <v>19</v>
      </c>
      <c r="F7" s="4" t="s">
        <v>28</v>
      </c>
      <c r="G7" s="4">
        <v>21761</v>
      </c>
      <c r="H7" s="4">
        <v>1.99</v>
      </c>
      <c r="I7" s="4">
        <v>2.21</v>
      </c>
      <c r="J7" s="4">
        <v>7.8</v>
      </c>
      <c r="K7" s="5" t="s">
        <v>22</v>
      </c>
      <c r="L7" s="5" t="s">
        <v>40</v>
      </c>
      <c r="M7" s="4" t="s">
        <v>29</v>
      </c>
      <c r="N7" s="4">
        <v>20.5</v>
      </c>
      <c r="O7" s="4">
        <v>20.5</v>
      </c>
      <c r="P7" s="4">
        <v>14.2</v>
      </c>
      <c r="Q7" s="4">
        <v>7885</v>
      </c>
    </row>
    <row r="8" spans="1:17" x14ac:dyDescent="0.2">
      <c r="A8" s="6" t="s">
        <v>31</v>
      </c>
      <c r="B8" s="6" t="s">
        <v>32</v>
      </c>
      <c r="C8" s="6" t="s">
        <v>18</v>
      </c>
      <c r="D8" s="6">
        <v>1</v>
      </c>
      <c r="E8" s="6" t="s">
        <v>26</v>
      </c>
      <c r="F8" s="6" t="s">
        <v>20</v>
      </c>
      <c r="G8" s="6" t="s">
        <v>21</v>
      </c>
      <c r="H8" s="6">
        <v>1.84</v>
      </c>
      <c r="I8" s="6">
        <v>2.23</v>
      </c>
      <c r="J8" s="6">
        <v>3.1</v>
      </c>
      <c r="K8" s="6" t="s">
        <v>27</v>
      </c>
      <c r="L8" s="6" t="s">
        <v>40</v>
      </c>
      <c r="M8" s="6" t="s">
        <v>29</v>
      </c>
      <c r="N8" s="6">
        <v>20</v>
      </c>
      <c r="O8" s="6">
        <v>15</v>
      </c>
      <c r="P8" s="6">
        <v>3.1</v>
      </c>
      <c r="Q8" s="4">
        <v>8740</v>
      </c>
    </row>
    <row r="9" spans="1:17" ht="38" customHeight="1" x14ac:dyDescent="0.2">
      <c r="A9" s="7" t="s">
        <v>33</v>
      </c>
      <c r="B9" s="7" t="s">
        <v>34</v>
      </c>
      <c r="C9" s="7" t="s">
        <v>35</v>
      </c>
      <c r="D9" s="7">
        <v>1</v>
      </c>
      <c r="E9" s="7" t="s">
        <v>19</v>
      </c>
      <c r="F9" s="8" t="s">
        <v>36</v>
      </c>
      <c r="G9" s="7">
        <v>21921</v>
      </c>
      <c r="H9" s="7">
        <v>1.97</v>
      </c>
      <c r="I9" s="7">
        <v>2.5</v>
      </c>
      <c r="J9" s="7">
        <v>2.2400000000000002</v>
      </c>
      <c r="K9" s="8" t="s">
        <v>37</v>
      </c>
      <c r="L9" s="8" t="s">
        <v>41</v>
      </c>
      <c r="M9" s="7" t="s">
        <v>29</v>
      </c>
      <c r="N9" s="7">
        <v>50</v>
      </c>
      <c r="O9" s="8" t="s">
        <v>119</v>
      </c>
      <c r="P9" s="8" t="s">
        <v>119</v>
      </c>
      <c r="Q9" s="7">
        <v>6712</v>
      </c>
    </row>
    <row r="10" spans="1:17" ht="34" x14ac:dyDescent="0.2">
      <c r="A10" s="6" t="s">
        <v>38</v>
      </c>
      <c r="B10" s="6" t="s">
        <v>115</v>
      </c>
      <c r="C10" s="6" t="s">
        <v>35</v>
      </c>
      <c r="D10" s="6">
        <v>1</v>
      </c>
      <c r="E10" s="6" t="s">
        <v>19</v>
      </c>
      <c r="F10" s="6" t="s">
        <v>28</v>
      </c>
      <c r="G10" s="6">
        <v>23689</v>
      </c>
      <c r="H10" s="6">
        <v>2.0099999999999998</v>
      </c>
      <c r="I10" s="6">
        <v>2.3199999999999998</v>
      </c>
      <c r="J10" s="6">
        <v>8.3000000000000007</v>
      </c>
      <c r="K10" s="9" t="s">
        <v>22</v>
      </c>
      <c r="L10" s="9" t="s">
        <v>40</v>
      </c>
      <c r="M10" s="6" t="s">
        <v>29</v>
      </c>
      <c r="N10" s="6">
        <v>20.5</v>
      </c>
      <c r="O10" s="6">
        <v>20.5</v>
      </c>
      <c r="P10" s="6">
        <v>23.6</v>
      </c>
      <c r="Q10" s="6">
        <v>7885</v>
      </c>
    </row>
  </sheetData>
  <pageMargins left="0.7" right="0.7" top="0.75" bottom="0.75" header="0.3" footer="0.3"/>
  <pageSetup paperSize="9" fitToHeight="3" orientation="landscape" horizontalDpi="0" verticalDpi="0"/>
  <headerFooter>
    <oddHeader>&amp;C&amp;"Calibri,Regular"&amp;K000000Table S01_prep_sequencing_svcalling - sheet: 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C642D-BCDA-604E-AB85-3E328AF03622}">
  <sheetPr>
    <pageSetUpPr fitToPage="1"/>
  </sheetPr>
  <dimension ref="A1:L10"/>
  <sheetViews>
    <sheetView workbookViewId="0">
      <selection activeCell="C36" sqref="C36"/>
    </sheetView>
  </sheetViews>
  <sheetFormatPr baseColWidth="10" defaultRowHeight="16" x14ac:dyDescent="0.2"/>
  <cols>
    <col min="1" max="1" width="9.1640625" bestFit="1" customWidth="1"/>
    <col min="2" max="2" width="17.1640625" bestFit="1" customWidth="1"/>
    <col min="3" max="3" width="8" bestFit="1" customWidth="1"/>
    <col min="4" max="4" width="6.5" bestFit="1" customWidth="1"/>
    <col min="5" max="5" width="10.33203125" style="10" bestFit="1" customWidth="1"/>
    <col min="6" max="6" width="8.6640625" style="10" bestFit="1" customWidth="1"/>
    <col min="7" max="7" width="8.33203125" style="10" bestFit="1" customWidth="1"/>
    <col min="8" max="8" width="15.83203125" style="10" bestFit="1" customWidth="1"/>
    <col min="9" max="9" width="17.5" style="10" bestFit="1" customWidth="1"/>
    <col min="10" max="10" width="12.5" style="10" bestFit="1" customWidth="1"/>
    <col min="11" max="11" width="14" style="10" bestFit="1" customWidth="1"/>
    <col min="12" max="12" width="14.6640625" style="10" bestFit="1" customWidth="1"/>
  </cols>
  <sheetData>
    <row r="1" spans="1:12" ht="17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50</v>
      </c>
      <c r="F1" s="1" t="s">
        <v>42</v>
      </c>
      <c r="G1" s="1" t="s">
        <v>43</v>
      </c>
      <c r="H1" s="1" t="s">
        <v>44</v>
      </c>
      <c r="I1" s="1" t="s">
        <v>45</v>
      </c>
      <c r="J1" s="1" t="s">
        <v>46</v>
      </c>
      <c r="K1" s="1" t="s">
        <v>47</v>
      </c>
      <c r="L1" s="1" t="s">
        <v>48</v>
      </c>
    </row>
    <row r="2" spans="1:12" x14ac:dyDescent="0.2">
      <c r="A2" s="2" t="s">
        <v>16</v>
      </c>
      <c r="B2" s="2" t="s">
        <v>17</v>
      </c>
      <c r="C2" s="2" t="s">
        <v>18</v>
      </c>
      <c r="D2" s="2">
        <v>1</v>
      </c>
      <c r="E2" s="16">
        <f>5957970286/1000000000</f>
        <v>5.9579702860000001</v>
      </c>
      <c r="F2" s="10">
        <v>1.81</v>
      </c>
      <c r="G2" s="10">
        <v>19410</v>
      </c>
      <c r="H2" s="10">
        <v>11185</v>
      </c>
      <c r="I2" s="20">
        <v>6911.5</v>
      </c>
      <c r="J2" s="10">
        <v>13.8</v>
      </c>
      <c r="K2" s="10">
        <v>14.8</v>
      </c>
      <c r="L2" s="10">
        <v>532676</v>
      </c>
    </row>
    <row r="3" spans="1:12" x14ac:dyDescent="0.2">
      <c r="A3" s="4" t="s">
        <v>16</v>
      </c>
      <c r="B3" s="4" t="s">
        <v>17</v>
      </c>
      <c r="C3" s="4" t="s">
        <v>18</v>
      </c>
      <c r="D3" s="4">
        <v>2</v>
      </c>
      <c r="E3" s="17">
        <f>9771730561/1000000000</f>
        <v>9.771730561</v>
      </c>
      <c r="F3" s="11">
        <v>2.96</v>
      </c>
      <c r="G3" s="11">
        <v>19075</v>
      </c>
      <c r="H3" s="19">
        <v>10667.8</v>
      </c>
      <c r="I3" s="11">
        <v>6509</v>
      </c>
      <c r="J3" s="11">
        <v>12.5</v>
      </c>
      <c r="K3" s="11">
        <v>12.9</v>
      </c>
      <c r="L3" s="11">
        <v>916000</v>
      </c>
    </row>
    <row r="4" spans="1:12" x14ac:dyDescent="0.2">
      <c r="A4" s="2" t="s">
        <v>24</v>
      </c>
      <c r="B4" s="2" t="s">
        <v>25</v>
      </c>
      <c r="C4" s="2" t="s">
        <v>18</v>
      </c>
      <c r="D4" s="2">
        <v>1</v>
      </c>
      <c r="E4" s="16">
        <f>7921092446/1000000000</f>
        <v>7.9210924460000003</v>
      </c>
      <c r="F4" s="10">
        <v>2.2999999999999998</v>
      </c>
      <c r="G4" s="10">
        <v>19260</v>
      </c>
      <c r="H4" s="20">
        <v>12639.3</v>
      </c>
      <c r="I4" s="10">
        <v>8597</v>
      </c>
      <c r="J4" s="10">
        <v>11.2</v>
      </c>
      <c r="K4" s="10">
        <v>11.6</v>
      </c>
      <c r="L4" s="10">
        <v>626702</v>
      </c>
    </row>
    <row r="5" spans="1:12" x14ac:dyDescent="0.2">
      <c r="A5" s="4" t="s">
        <v>24</v>
      </c>
      <c r="B5" s="4" t="s">
        <v>25</v>
      </c>
      <c r="C5" s="4" t="s">
        <v>18</v>
      </c>
      <c r="D5" s="4">
        <v>2</v>
      </c>
      <c r="E5" s="17">
        <f>12422223998/1000000000</f>
        <v>12.422223998</v>
      </c>
      <c r="F5" s="11">
        <v>3.92</v>
      </c>
      <c r="G5" s="11">
        <v>14930</v>
      </c>
      <c r="H5" s="11">
        <v>9405</v>
      </c>
      <c r="I5" s="11">
        <v>7558</v>
      </c>
      <c r="J5" s="11">
        <v>13.3</v>
      </c>
      <c r="K5" s="11">
        <v>13.7</v>
      </c>
      <c r="L5" s="11">
        <v>1320809</v>
      </c>
    </row>
    <row r="6" spans="1:12" x14ac:dyDescent="0.2">
      <c r="A6" s="2" t="s">
        <v>30</v>
      </c>
      <c r="B6" s="2" t="s">
        <v>49</v>
      </c>
      <c r="C6" s="2" t="s">
        <v>18</v>
      </c>
      <c r="D6" s="2">
        <v>1</v>
      </c>
      <c r="E6" s="16">
        <f>15182359429/1000000000</f>
        <v>15.182359429</v>
      </c>
      <c r="F6" s="10">
        <v>4.46</v>
      </c>
      <c r="G6" s="10">
        <v>22781</v>
      </c>
      <c r="H6" s="20">
        <v>14021.2</v>
      </c>
      <c r="I6" s="10">
        <v>8814</v>
      </c>
      <c r="J6" s="10">
        <v>11.5</v>
      </c>
      <c r="K6" s="10">
        <v>11.8</v>
      </c>
      <c r="L6" s="10">
        <v>1082812</v>
      </c>
    </row>
    <row r="7" spans="1:12" x14ac:dyDescent="0.2">
      <c r="A7" s="4" t="s">
        <v>30</v>
      </c>
      <c r="B7" s="4" t="s">
        <v>49</v>
      </c>
      <c r="C7" s="4" t="s">
        <v>18</v>
      </c>
      <c r="D7" s="4">
        <v>2</v>
      </c>
      <c r="E7" s="17">
        <f>41904154476/1000000000</f>
        <v>41.904154476000002</v>
      </c>
      <c r="F7" s="11">
        <v>13.19</v>
      </c>
      <c r="G7" s="11">
        <v>13263</v>
      </c>
      <c r="H7" s="11">
        <v>7803</v>
      </c>
      <c r="I7" s="11">
        <v>5493</v>
      </c>
      <c r="J7" s="11">
        <v>13.9</v>
      </c>
      <c r="K7" s="11">
        <v>14.3</v>
      </c>
      <c r="L7" s="11">
        <v>5370277</v>
      </c>
    </row>
    <row r="8" spans="1:12" x14ac:dyDescent="0.2">
      <c r="A8" s="6" t="s">
        <v>31</v>
      </c>
      <c r="B8" s="6" t="s">
        <v>32</v>
      </c>
      <c r="C8" s="6" t="s">
        <v>18</v>
      </c>
      <c r="D8" s="6">
        <v>1</v>
      </c>
      <c r="E8" s="15">
        <f>139092424466/1000000000</f>
        <v>139.09242446600001</v>
      </c>
      <c r="F8" s="12">
        <v>42.55</v>
      </c>
      <c r="G8" s="12">
        <v>16758</v>
      </c>
      <c r="H8" s="14">
        <v>10237.4</v>
      </c>
      <c r="I8" s="12">
        <v>6428</v>
      </c>
      <c r="J8" s="12">
        <v>12.7</v>
      </c>
      <c r="K8" s="12">
        <v>13.5</v>
      </c>
      <c r="L8" s="12">
        <v>13586637</v>
      </c>
    </row>
    <row r="9" spans="1:12" x14ac:dyDescent="0.2">
      <c r="A9" s="7" t="s">
        <v>33</v>
      </c>
      <c r="B9" s="7" t="s">
        <v>34</v>
      </c>
      <c r="C9" s="7" t="s">
        <v>35</v>
      </c>
      <c r="D9" s="7">
        <v>1</v>
      </c>
      <c r="E9" s="18">
        <f>95907089181/1000000000</f>
        <v>95.907089181000003</v>
      </c>
      <c r="F9" s="13">
        <v>29.5</v>
      </c>
      <c r="G9" s="13">
        <v>14942</v>
      </c>
      <c r="H9" s="13">
        <v>11445</v>
      </c>
      <c r="I9" s="13">
        <v>10983</v>
      </c>
      <c r="J9" s="13">
        <v>14.6</v>
      </c>
      <c r="K9" s="13">
        <v>16.3</v>
      </c>
      <c r="L9" s="13">
        <v>8379488</v>
      </c>
    </row>
    <row r="10" spans="1:12" x14ac:dyDescent="0.2">
      <c r="A10" s="6" t="s">
        <v>38</v>
      </c>
      <c r="B10" s="6" t="s">
        <v>115</v>
      </c>
      <c r="C10" s="6" t="s">
        <v>35</v>
      </c>
      <c r="D10" s="6">
        <v>1</v>
      </c>
      <c r="E10" s="15">
        <f>32015829944/1000000000</f>
        <v>32.015829943999996</v>
      </c>
      <c r="F10" s="12">
        <v>10.119999999999999</v>
      </c>
      <c r="G10" s="12">
        <v>14177</v>
      </c>
      <c r="H10" s="14">
        <v>9279.6</v>
      </c>
      <c r="I10" s="12">
        <v>8289</v>
      </c>
      <c r="J10" s="12">
        <v>14.1</v>
      </c>
      <c r="K10" s="12">
        <v>14.5</v>
      </c>
      <c r="L10" s="12">
        <v>3450139</v>
      </c>
    </row>
  </sheetData>
  <pageMargins left="0.7" right="0.7" top="0.75" bottom="0.75" header="0.3" footer="0.3"/>
  <pageSetup paperSize="9" scale="86" fitToHeight="3" orientation="landscape" horizontalDpi="0" verticalDpi="0"/>
  <headerFooter>
    <oddHeader>&amp;C&amp;"Calibri,Regular"&amp;K000000Table S01_prep_sequencing_svcalling - sheet: 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D43AD-C8D8-6E48-85E8-84AA6E2A7E91}">
  <sheetPr>
    <pageSetUpPr fitToPage="1"/>
  </sheetPr>
  <dimension ref="A1:F42"/>
  <sheetViews>
    <sheetView workbookViewId="0">
      <selection activeCell="H8" sqref="H8"/>
    </sheetView>
  </sheetViews>
  <sheetFormatPr baseColWidth="10" defaultRowHeight="16" x14ac:dyDescent="0.2"/>
  <cols>
    <col min="1" max="1" width="11.1640625" customWidth="1"/>
    <col min="2" max="2" width="46.1640625" customWidth="1"/>
    <col min="3" max="3" width="21.6640625" customWidth="1"/>
    <col min="4" max="4" width="20" customWidth="1"/>
    <col min="5" max="5" width="21.6640625" customWidth="1"/>
    <col min="6" max="6" width="15.83203125" customWidth="1"/>
  </cols>
  <sheetData>
    <row r="1" spans="1:6" x14ac:dyDescent="0.2">
      <c r="A1" s="30"/>
      <c r="B1" s="31"/>
      <c r="C1" s="32" t="s">
        <v>62</v>
      </c>
      <c r="D1" s="33" t="s">
        <v>63</v>
      </c>
      <c r="E1" s="33" t="s">
        <v>117</v>
      </c>
      <c r="F1" s="33" t="s">
        <v>64</v>
      </c>
    </row>
    <row r="2" spans="1:6" x14ac:dyDescent="0.2">
      <c r="A2" s="43" t="s">
        <v>65</v>
      </c>
      <c r="B2" s="43"/>
      <c r="C2" s="11"/>
      <c r="D2" s="11"/>
      <c r="E2" s="11"/>
      <c r="F2" s="11"/>
    </row>
    <row r="3" spans="1:6" x14ac:dyDescent="0.2">
      <c r="A3" s="2"/>
      <c r="B3" s="34" t="s">
        <v>66</v>
      </c>
      <c r="C3" s="35" t="s">
        <v>67</v>
      </c>
      <c r="D3" s="10">
        <v>1558399</v>
      </c>
      <c r="E3" s="10">
        <v>24041918</v>
      </c>
      <c r="F3" s="10">
        <v>6342134</v>
      </c>
    </row>
    <row r="4" spans="1:6" x14ac:dyDescent="0.2">
      <c r="A4" s="2"/>
      <c r="B4" s="34" t="s">
        <v>68</v>
      </c>
      <c r="C4" s="35" t="s">
        <v>67</v>
      </c>
      <c r="D4" s="16">
        <v>480008.61</v>
      </c>
      <c r="E4" s="16">
        <v>2732925.31</v>
      </c>
      <c r="F4" s="10">
        <v>653194.30799999996</v>
      </c>
    </row>
    <row r="5" spans="1:6" x14ac:dyDescent="0.2">
      <c r="A5" s="2"/>
      <c r="B5" s="34" t="s">
        <v>69</v>
      </c>
      <c r="C5" s="35" t="s">
        <v>70</v>
      </c>
      <c r="D5" s="10">
        <v>308.01400000000001</v>
      </c>
      <c r="E5" s="36">
        <v>113.673</v>
      </c>
      <c r="F5" s="10">
        <v>102.99299999999999</v>
      </c>
    </row>
    <row r="6" spans="1:6" x14ac:dyDescent="0.2">
      <c r="A6" s="2"/>
      <c r="B6" s="34" t="s">
        <v>71</v>
      </c>
      <c r="C6" s="35" t="s">
        <v>72</v>
      </c>
      <c r="D6" s="10">
        <v>308.625</v>
      </c>
      <c r="E6" s="36">
        <v>163.81</v>
      </c>
      <c r="F6" s="10">
        <v>200.625</v>
      </c>
    </row>
    <row r="7" spans="1:6" x14ac:dyDescent="0.2">
      <c r="A7" s="4"/>
      <c r="B7" s="31" t="s">
        <v>73</v>
      </c>
      <c r="C7" s="37" t="s">
        <v>74</v>
      </c>
      <c r="D7" s="11">
        <v>11.769</v>
      </c>
      <c r="E7" s="40">
        <v>13.478999999999999</v>
      </c>
      <c r="F7" s="17">
        <v>14.32</v>
      </c>
    </row>
    <row r="8" spans="1:6" x14ac:dyDescent="0.2">
      <c r="A8" s="44" t="s">
        <v>75</v>
      </c>
      <c r="B8" s="45"/>
      <c r="C8" s="38"/>
      <c r="D8" s="12"/>
      <c r="E8" s="12"/>
      <c r="F8" s="12"/>
    </row>
    <row r="9" spans="1:6" x14ac:dyDescent="0.2">
      <c r="B9" s="34" t="s">
        <v>66</v>
      </c>
      <c r="C9" s="35" t="s">
        <v>67</v>
      </c>
      <c r="D9" s="10">
        <v>1488067</v>
      </c>
      <c r="E9" s="10">
        <v>5346388</v>
      </c>
      <c r="F9" s="10">
        <v>1478268</v>
      </c>
    </row>
    <row r="10" spans="1:6" x14ac:dyDescent="0.2">
      <c r="B10" s="34" t="s">
        <v>68</v>
      </c>
      <c r="C10" s="35" t="s">
        <v>67</v>
      </c>
      <c r="D10" s="10">
        <v>459354.22899999999</v>
      </c>
      <c r="E10" s="10">
        <v>1283315.4380000001</v>
      </c>
      <c r="F10" s="10">
        <v>393086.57799999998</v>
      </c>
    </row>
    <row r="11" spans="1:6" x14ac:dyDescent="0.2">
      <c r="B11" s="34" t="s">
        <v>69</v>
      </c>
      <c r="C11" s="35" t="s">
        <v>76</v>
      </c>
      <c r="D11" s="10">
        <v>308.69200000000001</v>
      </c>
      <c r="E11" s="10">
        <v>240.03399999999999</v>
      </c>
      <c r="F11" s="16">
        <v>265.91000000000003</v>
      </c>
    </row>
    <row r="12" spans="1:6" x14ac:dyDescent="0.2">
      <c r="B12" s="34" t="s">
        <v>71</v>
      </c>
      <c r="C12" s="35" t="s">
        <v>76</v>
      </c>
      <c r="D12" s="10">
        <v>309.75299999999999</v>
      </c>
      <c r="E12" s="10">
        <v>234.53800000000001</v>
      </c>
      <c r="F12" s="10">
        <v>275.91800000000001</v>
      </c>
    </row>
    <row r="13" spans="1:6" x14ac:dyDescent="0.2">
      <c r="B13" s="34" t="s">
        <v>73</v>
      </c>
      <c r="C13" s="35" t="s">
        <v>74</v>
      </c>
      <c r="D13" s="10">
        <v>12.254</v>
      </c>
      <c r="E13" s="10">
        <v>14.583</v>
      </c>
      <c r="F13" s="10">
        <v>15.506</v>
      </c>
    </row>
    <row r="14" spans="1:6" x14ac:dyDescent="0.2">
      <c r="A14" s="30"/>
      <c r="B14" s="31" t="s">
        <v>77</v>
      </c>
      <c r="C14" s="37" t="s">
        <v>70</v>
      </c>
      <c r="D14" s="11">
        <v>148.74199999999999</v>
      </c>
      <c r="E14" s="11">
        <v>415.54500000000002</v>
      </c>
      <c r="F14" s="11">
        <v>127.28400000000001</v>
      </c>
    </row>
    <row r="15" spans="1:6" x14ac:dyDescent="0.2">
      <c r="A15" s="46" t="s">
        <v>78</v>
      </c>
      <c r="B15" s="47"/>
      <c r="C15" s="37"/>
      <c r="D15" s="11"/>
      <c r="E15" s="11"/>
      <c r="F15" s="11"/>
    </row>
    <row r="16" spans="1:6" x14ac:dyDescent="0.2">
      <c r="B16" s="34" t="s">
        <v>79</v>
      </c>
      <c r="C16" s="35" t="s">
        <v>67</v>
      </c>
      <c r="D16" s="10">
        <v>947603</v>
      </c>
      <c r="E16" s="10">
        <v>3808932</v>
      </c>
      <c r="F16" s="10">
        <v>1364364</v>
      </c>
    </row>
    <row r="17" spans="1:6" x14ac:dyDescent="0.2">
      <c r="B17" s="34" t="s">
        <v>80</v>
      </c>
      <c r="C17" s="35" t="s">
        <v>67</v>
      </c>
      <c r="D17" s="10">
        <v>0.63700000000000001</v>
      </c>
      <c r="E17" s="10">
        <v>0.71199999999999997</v>
      </c>
      <c r="F17" s="10">
        <v>0.92300000000000004</v>
      </c>
    </row>
    <row r="18" spans="1:6" x14ac:dyDescent="0.2">
      <c r="B18" s="34" t="s">
        <v>81</v>
      </c>
      <c r="C18" s="35" t="s">
        <v>82</v>
      </c>
      <c r="D18" s="10">
        <v>83.683000000000007</v>
      </c>
      <c r="E18" s="10">
        <v>243.62200000000001</v>
      </c>
      <c r="F18" s="10">
        <v>104.545</v>
      </c>
    </row>
    <row r="19" spans="1:6" x14ac:dyDescent="0.2">
      <c r="A19" s="30"/>
      <c r="B19" s="31" t="s">
        <v>83</v>
      </c>
      <c r="C19" s="37" t="s">
        <v>84</v>
      </c>
      <c r="D19" s="11">
        <v>35.4</v>
      </c>
      <c r="E19" s="11">
        <v>30.1</v>
      </c>
      <c r="F19" s="39">
        <v>38</v>
      </c>
    </row>
    <row r="20" spans="1:6" x14ac:dyDescent="0.2">
      <c r="A20" s="41" t="s">
        <v>85</v>
      </c>
      <c r="B20" s="42"/>
      <c r="C20" s="38"/>
      <c r="D20" s="12"/>
      <c r="E20" s="12"/>
      <c r="F20" s="12"/>
    </row>
    <row r="21" spans="1:6" x14ac:dyDescent="0.2">
      <c r="B21" s="34" t="s">
        <v>86</v>
      </c>
      <c r="C21" s="35" t="s">
        <v>87</v>
      </c>
      <c r="D21" s="10">
        <v>482</v>
      </c>
      <c r="E21" s="10">
        <v>1555</v>
      </c>
      <c r="F21" s="10">
        <v>501</v>
      </c>
    </row>
    <row r="22" spans="1:6" x14ac:dyDescent="0.2">
      <c r="B22" s="34" t="s">
        <v>88</v>
      </c>
      <c r="C22" s="35" t="s">
        <v>89</v>
      </c>
      <c r="D22" s="16">
        <v>5841</v>
      </c>
      <c r="E22" s="16">
        <v>6311.7709999999997</v>
      </c>
      <c r="F22" s="10">
        <v>5863.3050000000003</v>
      </c>
    </row>
    <row r="23" spans="1:6" x14ac:dyDescent="0.2">
      <c r="B23" s="34" t="s">
        <v>90</v>
      </c>
      <c r="C23" s="35" t="s">
        <v>91</v>
      </c>
      <c r="D23" s="16">
        <v>59.41</v>
      </c>
      <c r="E23" s="16">
        <v>59.557000000000002</v>
      </c>
      <c r="F23" s="10">
        <v>75.515000000000001</v>
      </c>
    </row>
    <row r="24" spans="1:6" x14ac:dyDescent="0.2">
      <c r="B24" s="34" t="s">
        <v>92</v>
      </c>
      <c r="C24" s="35" t="s">
        <v>93</v>
      </c>
      <c r="D24" s="10">
        <v>300</v>
      </c>
      <c r="E24" s="10">
        <v>1061</v>
      </c>
      <c r="F24" s="10">
        <v>322</v>
      </c>
    </row>
    <row r="25" spans="1:6" x14ac:dyDescent="0.2">
      <c r="B25" s="34" t="s">
        <v>94</v>
      </c>
      <c r="C25" s="35" t="s">
        <v>93</v>
      </c>
      <c r="D25" s="10">
        <v>3128.2629999999999</v>
      </c>
      <c r="E25" s="10">
        <v>3318.328</v>
      </c>
      <c r="F25" s="10">
        <v>3078.1660000000002</v>
      </c>
    </row>
    <row r="26" spans="1:6" x14ac:dyDescent="0.2">
      <c r="B26" s="34" t="s">
        <v>95</v>
      </c>
      <c r="C26" s="35" t="s">
        <v>93</v>
      </c>
      <c r="D26" s="10">
        <v>58.518000000000001</v>
      </c>
      <c r="E26" s="10">
        <v>57.536000000000001</v>
      </c>
      <c r="F26" s="10">
        <v>71.343999999999994</v>
      </c>
    </row>
    <row r="27" spans="1:6" x14ac:dyDescent="0.2">
      <c r="B27" s="34" t="s">
        <v>96</v>
      </c>
      <c r="C27" s="35" t="s">
        <v>67</v>
      </c>
      <c r="D27" s="16">
        <v>3088.27</v>
      </c>
      <c r="E27" s="16">
        <v>3088.27</v>
      </c>
      <c r="F27" s="16">
        <v>3088.27</v>
      </c>
    </row>
    <row r="28" spans="1:6" x14ac:dyDescent="0.2">
      <c r="B28" s="34" t="s">
        <v>97</v>
      </c>
      <c r="C28" s="35" t="s">
        <v>98</v>
      </c>
      <c r="D28" s="10" t="s">
        <v>99</v>
      </c>
      <c r="E28" s="10" t="s">
        <v>118</v>
      </c>
      <c r="F28" s="10" t="s">
        <v>100</v>
      </c>
    </row>
    <row r="29" spans="1:6" x14ac:dyDescent="0.2">
      <c r="B29" s="34" t="s">
        <v>101</v>
      </c>
      <c r="C29" s="35" t="s">
        <v>102</v>
      </c>
      <c r="D29" s="10">
        <v>2869.0010000000002</v>
      </c>
      <c r="E29" s="10">
        <v>2841.76</v>
      </c>
      <c r="F29" s="10">
        <v>2847.873</v>
      </c>
    </row>
    <row r="30" spans="1:6" x14ac:dyDescent="0.2">
      <c r="A30" s="30"/>
      <c r="B30" s="31" t="s">
        <v>103</v>
      </c>
      <c r="C30" s="37" t="s">
        <v>93</v>
      </c>
      <c r="D30" s="11">
        <v>0.92900000000000005</v>
      </c>
      <c r="E30" s="11">
        <v>0.92</v>
      </c>
      <c r="F30" s="11">
        <v>0.92200000000000004</v>
      </c>
    </row>
    <row r="31" spans="1:6" x14ac:dyDescent="0.2">
      <c r="A31" s="41" t="s">
        <v>104</v>
      </c>
      <c r="B31" s="42"/>
      <c r="C31" s="38"/>
      <c r="D31" s="12"/>
      <c r="E31" s="12"/>
      <c r="F31" s="12"/>
    </row>
    <row r="32" spans="1:6" x14ac:dyDescent="0.2">
      <c r="B32" s="34" t="s">
        <v>105</v>
      </c>
      <c r="C32" s="35" t="s">
        <v>67</v>
      </c>
      <c r="D32" s="10">
        <v>995407</v>
      </c>
      <c r="E32" s="10">
        <v>1910639</v>
      </c>
      <c r="F32" s="10">
        <v>1376271</v>
      </c>
    </row>
    <row r="33" spans="1:6" x14ac:dyDescent="0.2">
      <c r="B33" s="34" t="s">
        <v>80</v>
      </c>
      <c r="C33" s="35" t="s">
        <v>93</v>
      </c>
      <c r="D33" s="10">
        <v>0.66900000000000004</v>
      </c>
      <c r="E33" s="10">
        <v>0</v>
      </c>
      <c r="F33" s="10">
        <v>0.93100000000000005</v>
      </c>
    </row>
    <row r="34" spans="1:6" x14ac:dyDescent="0.2">
      <c r="B34" s="34" t="s">
        <v>106</v>
      </c>
      <c r="C34" s="35" t="s">
        <v>107</v>
      </c>
      <c r="D34" s="10">
        <v>54.78</v>
      </c>
      <c r="E34" s="10">
        <v>88.266000000000005</v>
      </c>
      <c r="F34" s="10">
        <v>67.828999999999994</v>
      </c>
    </row>
    <row r="35" spans="1:6" x14ac:dyDescent="0.2">
      <c r="A35" s="30"/>
      <c r="B35" s="31" t="s">
        <v>83</v>
      </c>
      <c r="C35" s="37" t="s">
        <v>84</v>
      </c>
      <c r="D35" s="11">
        <v>44.7</v>
      </c>
      <c r="E35" s="11">
        <v>47.3</v>
      </c>
      <c r="F35" s="11">
        <v>50.4</v>
      </c>
    </row>
    <row r="36" spans="1:6" x14ac:dyDescent="0.2">
      <c r="A36" s="41" t="s">
        <v>108</v>
      </c>
      <c r="B36" s="42"/>
      <c r="C36" s="38"/>
      <c r="D36" s="12"/>
      <c r="E36" s="12"/>
      <c r="F36" s="12"/>
    </row>
    <row r="37" spans="1:6" x14ac:dyDescent="0.2">
      <c r="B37" s="34" t="s">
        <v>109</v>
      </c>
      <c r="C37" s="35" t="s">
        <v>67</v>
      </c>
      <c r="D37" s="10">
        <v>1275</v>
      </c>
      <c r="E37" s="10">
        <v>1251</v>
      </c>
      <c r="F37" s="10">
        <v>1313</v>
      </c>
    </row>
    <row r="38" spans="1:6" x14ac:dyDescent="0.2">
      <c r="B38" s="34" t="s">
        <v>110</v>
      </c>
      <c r="C38" s="35" t="s">
        <v>67</v>
      </c>
      <c r="D38" s="10">
        <v>2767</v>
      </c>
      <c r="E38" s="10">
        <v>2502</v>
      </c>
      <c r="F38" s="10">
        <v>2951</v>
      </c>
    </row>
    <row r="39" spans="1:6" x14ac:dyDescent="0.2">
      <c r="B39" s="34" t="s">
        <v>111</v>
      </c>
      <c r="C39" s="35" t="s">
        <v>67</v>
      </c>
      <c r="D39" s="10">
        <v>42</v>
      </c>
      <c r="E39" s="10">
        <v>40</v>
      </c>
      <c r="F39" s="10">
        <v>38</v>
      </c>
    </row>
    <row r="40" spans="1:6" x14ac:dyDescent="0.2">
      <c r="B40" s="34" t="s">
        <v>112</v>
      </c>
      <c r="C40" s="35" t="s">
        <v>67</v>
      </c>
      <c r="D40" s="10">
        <v>77</v>
      </c>
      <c r="E40" s="10">
        <v>43</v>
      </c>
      <c r="F40" s="10">
        <v>89</v>
      </c>
    </row>
    <row r="41" spans="1:6" x14ac:dyDescent="0.2">
      <c r="B41" s="34" t="s">
        <v>113</v>
      </c>
      <c r="C41" s="35" t="s">
        <v>67</v>
      </c>
      <c r="D41" s="10">
        <v>6</v>
      </c>
      <c r="E41" s="10">
        <v>5</v>
      </c>
      <c r="F41" s="10">
        <v>4</v>
      </c>
    </row>
    <row r="42" spans="1:6" x14ac:dyDescent="0.2">
      <c r="B42" s="34" t="s">
        <v>114</v>
      </c>
      <c r="C42" s="35" t="s">
        <v>67</v>
      </c>
      <c r="D42" s="10">
        <v>0</v>
      </c>
      <c r="E42" s="10">
        <v>0</v>
      </c>
      <c r="F42" s="10">
        <v>5</v>
      </c>
    </row>
  </sheetData>
  <mergeCells count="6">
    <mergeCell ref="A36:B36"/>
    <mergeCell ref="A2:B2"/>
    <mergeCell ref="A8:B8"/>
    <mergeCell ref="A15:B15"/>
    <mergeCell ref="A20:B20"/>
    <mergeCell ref="A31:B31"/>
  </mergeCells>
  <pageMargins left="0.7" right="0.7" top="0.75" bottom="0.75" header="0.3" footer="0.3"/>
  <pageSetup paperSize="9" scale="79" fitToHeight="3" orientation="landscape" horizontalDpi="0" verticalDpi="0"/>
  <headerFooter>
    <oddHeader>&amp;C&amp;"Calibri,Regular"&amp;K000000Table S01_prep_sequencing_svcalling - sheet: 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C432B-92D1-1445-9595-18047FDA63FC}">
  <sheetPr>
    <pageSetUpPr fitToPage="1"/>
  </sheetPr>
  <dimension ref="A1:U8"/>
  <sheetViews>
    <sheetView tabSelected="1" workbookViewId="0">
      <selection activeCell="P13" sqref="P13"/>
    </sheetView>
  </sheetViews>
  <sheetFormatPr baseColWidth="10" defaultRowHeight="16" x14ac:dyDescent="0.2"/>
  <cols>
    <col min="2" max="2" width="17.6640625" bestFit="1" customWidth="1"/>
    <col min="3" max="3" width="12.83203125" style="10" customWidth="1"/>
    <col min="4" max="4" width="6.5" bestFit="1" customWidth="1"/>
    <col min="5" max="6" width="6.1640625" bestFit="1" customWidth="1"/>
    <col min="7" max="7" width="4.83203125" bestFit="1" customWidth="1"/>
    <col min="8" max="8" width="4.1640625" bestFit="1" customWidth="1"/>
    <col min="9" max="9" width="5.1640625" bestFit="1" customWidth="1"/>
    <col min="10" max="10" width="6.5" bestFit="1" customWidth="1"/>
    <col min="11" max="12" width="5.1640625" bestFit="1" customWidth="1"/>
    <col min="13" max="13" width="4.83203125" bestFit="1" customWidth="1"/>
    <col min="14" max="14" width="4.1640625" bestFit="1" customWidth="1"/>
    <col min="15" max="15" width="4.5" bestFit="1" customWidth="1"/>
    <col min="16" max="16" width="8.1640625" bestFit="1" customWidth="1"/>
    <col min="17" max="18" width="7.1640625" bestFit="1" customWidth="1"/>
    <col min="19" max="19" width="5.1640625" bestFit="1" customWidth="1"/>
    <col min="20" max="21" width="7.1640625" bestFit="1" customWidth="1"/>
  </cols>
  <sheetData>
    <row r="1" spans="1:21" x14ac:dyDescent="0.2">
      <c r="D1" s="48" t="s">
        <v>51</v>
      </c>
      <c r="E1" s="49"/>
      <c r="F1" s="49"/>
      <c r="G1" s="49"/>
      <c r="H1" s="49"/>
      <c r="I1" s="50"/>
      <c r="J1" s="48" t="s">
        <v>52</v>
      </c>
      <c r="K1" s="49"/>
      <c r="L1" s="49"/>
      <c r="M1" s="49"/>
      <c r="N1" s="49"/>
      <c r="O1" s="50"/>
      <c r="P1" s="48" t="s">
        <v>53</v>
      </c>
      <c r="Q1" s="49"/>
      <c r="R1" s="49"/>
      <c r="S1" s="49"/>
      <c r="T1" s="49"/>
      <c r="U1" s="50"/>
    </row>
    <row r="2" spans="1:21" ht="17" thickBot="1" x14ac:dyDescent="0.25">
      <c r="A2" s="1" t="s">
        <v>0</v>
      </c>
      <c r="B2" s="1" t="s">
        <v>1</v>
      </c>
      <c r="C2" s="21" t="s">
        <v>116</v>
      </c>
      <c r="D2" s="22" t="s">
        <v>54</v>
      </c>
      <c r="E2" s="21" t="s">
        <v>55</v>
      </c>
      <c r="F2" s="21" t="s">
        <v>56</v>
      </c>
      <c r="G2" s="21" t="s">
        <v>57</v>
      </c>
      <c r="H2" s="21" t="s">
        <v>58</v>
      </c>
      <c r="I2" s="23" t="s">
        <v>59</v>
      </c>
      <c r="J2" s="22" t="s">
        <v>54</v>
      </c>
      <c r="K2" s="21" t="s">
        <v>55</v>
      </c>
      <c r="L2" s="21" t="s">
        <v>56</v>
      </c>
      <c r="M2" s="21" t="s">
        <v>57</v>
      </c>
      <c r="N2" s="21" t="s">
        <v>58</v>
      </c>
      <c r="O2" s="23" t="s">
        <v>60</v>
      </c>
      <c r="P2" s="22" t="s">
        <v>54</v>
      </c>
      <c r="Q2" s="21" t="s">
        <v>55</v>
      </c>
      <c r="R2" s="21" t="s">
        <v>56</v>
      </c>
      <c r="S2" s="21" t="s">
        <v>57</v>
      </c>
      <c r="T2" s="21" t="s">
        <v>58</v>
      </c>
      <c r="U2" s="23" t="s">
        <v>59</v>
      </c>
    </row>
    <row r="3" spans="1:21" x14ac:dyDescent="0.2">
      <c r="A3" s="24" t="s">
        <v>16</v>
      </c>
      <c r="B3" s="24" t="s">
        <v>17</v>
      </c>
      <c r="C3" s="25">
        <v>4.7699999999999996</v>
      </c>
      <c r="D3" s="26">
        <v>12565</v>
      </c>
      <c r="E3" s="25">
        <v>5285</v>
      </c>
      <c r="F3" s="25">
        <v>7177</v>
      </c>
      <c r="G3" s="25">
        <v>10</v>
      </c>
      <c r="H3" s="25">
        <v>27</v>
      </c>
      <c r="I3" s="27">
        <v>66</v>
      </c>
      <c r="J3" s="54" t="s">
        <v>61</v>
      </c>
      <c r="K3" s="55"/>
      <c r="L3" s="55"/>
      <c r="M3" s="55"/>
      <c r="N3" s="55"/>
      <c r="O3" s="56"/>
      <c r="P3" s="25">
        <v>290292</v>
      </c>
      <c r="Q3" s="25">
        <v>78676</v>
      </c>
      <c r="R3" s="25">
        <v>104948</v>
      </c>
      <c r="S3" s="25">
        <v>504</v>
      </c>
      <c r="T3" s="25">
        <v>61709</v>
      </c>
      <c r="U3" s="27">
        <v>44455</v>
      </c>
    </row>
    <row r="4" spans="1:21" x14ac:dyDescent="0.2">
      <c r="A4" s="6" t="s">
        <v>24</v>
      </c>
      <c r="B4" s="6" t="s">
        <v>25</v>
      </c>
      <c r="C4" s="12">
        <v>6.22</v>
      </c>
      <c r="D4" s="28">
        <v>16229</v>
      </c>
      <c r="E4" s="12">
        <v>6800</v>
      </c>
      <c r="F4" s="12">
        <v>9281</v>
      </c>
      <c r="G4" s="12">
        <v>8</v>
      </c>
      <c r="H4" s="12">
        <v>47</v>
      </c>
      <c r="I4" s="29">
        <v>93</v>
      </c>
      <c r="J4" s="51" t="s">
        <v>61</v>
      </c>
      <c r="K4" s="52"/>
      <c r="L4" s="52"/>
      <c r="M4" s="52"/>
      <c r="N4" s="52"/>
      <c r="O4" s="53"/>
      <c r="P4" s="12">
        <v>193375</v>
      </c>
      <c r="Q4" s="12">
        <v>61727</v>
      </c>
      <c r="R4" s="12">
        <v>72840</v>
      </c>
      <c r="S4" s="12">
        <v>249</v>
      </c>
      <c r="T4" s="12">
        <v>16887</v>
      </c>
      <c r="U4" s="29">
        <v>41672</v>
      </c>
    </row>
    <row r="5" spans="1:21" x14ac:dyDescent="0.2">
      <c r="A5" s="6" t="s">
        <v>30</v>
      </c>
      <c r="B5" s="6" t="s">
        <v>49</v>
      </c>
      <c r="C5" s="12">
        <v>17.649999999999999</v>
      </c>
      <c r="D5" s="28">
        <v>24819</v>
      </c>
      <c r="E5" s="12">
        <v>10496</v>
      </c>
      <c r="F5" s="12">
        <v>13881</v>
      </c>
      <c r="G5" s="12">
        <v>29</v>
      </c>
      <c r="H5" s="12">
        <v>60</v>
      </c>
      <c r="I5" s="29">
        <v>353</v>
      </c>
      <c r="J5" s="12">
        <v>9967</v>
      </c>
      <c r="K5" s="12">
        <v>3602</v>
      </c>
      <c r="L5" s="12">
        <v>6154</v>
      </c>
      <c r="M5" s="12">
        <v>78</v>
      </c>
      <c r="N5" s="12">
        <v>113</v>
      </c>
      <c r="O5" s="29">
        <v>20</v>
      </c>
      <c r="P5" s="12">
        <v>571609</v>
      </c>
      <c r="Q5" s="12">
        <v>213199</v>
      </c>
      <c r="R5" s="12">
        <v>125801</v>
      </c>
      <c r="S5" s="12">
        <v>674</v>
      </c>
      <c r="T5" s="12">
        <v>100313</v>
      </c>
      <c r="U5" s="29">
        <v>131622</v>
      </c>
    </row>
    <row r="6" spans="1:21" x14ac:dyDescent="0.2">
      <c r="A6" s="6" t="s">
        <v>31</v>
      </c>
      <c r="B6" s="6" t="s">
        <v>32</v>
      </c>
      <c r="C6" s="12">
        <v>42.55</v>
      </c>
      <c r="D6" s="28">
        <v>30872</v>
      </c>
      <c r="E6" s="12">
        <v>13402</v>
      </c>
      <c r="F6" s="12">
        <v>16140</v>
      </c>
      <c r="G6" s="12">
        <v>75</v>
      </c>
      <c r="H6" s="12">
        <v>216</v>
      </c>
      <c r="I6" s="29">
        <v>1039</v>
      </c>
      <c r="J6" s="51" t="s">
        <v>61</v>
      </c>
      <c r="K6" s="52"/>
      <c r="L6" s="52"/>
      <c r="M6" s="52"/>
      <c r="N6" s="52"/>
      <c r="O6" s="53"/>
      <c r="P6" s="12">
        <v>1501007</v>
      </c>
      <c r="Q6" s="12">
        <v>507316</v>
      </c>
      <c r="R6" s="12">
        <v>82753</v>
      </c>
      <c r="S6" s="12">
        <v>1072</v>
      </c>
      <c r="T6" s="12">
        <v>427147</v>
      </c>
      <c r="U6" s="29">
        <v>482719</v>
      </c>
    </row>
    <row r="7" spans="1:21" x14ac:dyDescent="0.2">
      <c r="A7" s="6" t="s">
        <v>33</v>
      </c>
      <c r="B7" s="6" t="s">
        <v>34</v>
      </c>
      <c r="C7" s="12">
        <v>29.5</v>
      </c>
      <c r="D7" s="28">
        <v>27399</v>
      </c>
      <c r="E7" s="12">
        <v>11542</v>
      </c>
      <c r="F7" s="12">
        <v>14938</v>
      </c>
      <c r="G7" s="12">
        <v>65</v>
      </c>
      <c r="H7" s="12">
        <v>72</v>
      </c>
      <c r="I7" s="29">
        <v>782</v>
      </c>
      <c r="J7" s="28">
        <v>4637</v>
      </c>
      <c r="K7" s="12">
        <v>1642</v>
      </c>
      <c r="L7" s="12">
        <v>2672</v>
      </c>
      <c r="M7" s="12">
        <v>133</v>
      </c>
      <c r="N7" s="12">
        <v>24</v>
      </c>
      <c r="O7" s="29">
        <v>166</v>
      </c>
      <c r="P7" s="12">
        <v>434346</v>
      </c>
      <c r="Q7" s="12">
        <v>59251</v>
      </c>
      <c r="R7" s="12">
        <v>67545</v>
      </c>
      <c r="S7" s="12">
        <v>749</v>
      </c>
      <c r="T7" s="12">
        <v>21850</v>
      </c>
      <c r="U7" s="29">
        <v>284951</v>
      </c>
    </row>
    <row r="8" spans="1:21" x14ac:dyDescent="0.2">
      <c r="A8" s="6" t="s">
        <v>38</v>
      </c>
      <c r="B8" s="6" t="s">
        <v>115</v>
      </c>
      <c r="C8" s="12">
        <v>10.119999999999999</v>
      </c>
      <c r="D8" s="28">
        <v>21985</v>
      </c>
      <c r="E8" s="12">
        <v>9240</v>
      </c>
      <c r="F8" s="12">
        <v>12445</v>
      </c>
      <c r="G8" s="12">
        <v>23</v>
      </c>
      <c r="H8" s="12">
        <v>84</v>
      </c>
      <c r="I8" s="29">
        <v>193</v>
      </c>
      <c r="J8" s="28">
        <v>8787</v>
      </c>
      <c r="K8" s="12">
        <v>2791</v>
      </c>
      <c r="L8" s="12">
        <v>5857</v>
      </c>
      <c r="M8" s="12">
        <v>58</v>
      </c>
      <c r="N8" s="12">
        <v>70</v>
      </c>
      <c r="O8" s="29">
        <v>11</v>
      </c>
      <c r="P8" s="12">
        <v>196298</v>
      </c>
      <c r="Q8" s="12">
        <v>86584</v>
      </c>
      <c r="R8" s="12">
        <v>26204</v>
      </c>
      <c r="S8" s="12">
        <v>422</v>
      </c>
      <c r="T8" s="12">
        <v>22057</v>
      </c>
      <c r="U8" s="29">
        <v>61031</v>
      </c>
    </row>
  </sheetData>
  <mergeCells count="6">
    <mergeCell ref="J6:O6"/>
    <mergeCell ref="D1:I1"/>
    <mergeCell ref="J1:O1"/>
    <mergeCell ref="P1:U1"/>
    <mergeCell ref="J4:O4"/>
    <mergeCell ref="J3:O3"/>
  </mergeCells>
  <pageMargins left="0.7" right="0.7" top="0.75" bottom="0.75" header="0.3" footer="0.3"/>
  <pageSetup paperSize="9" scale="84" fitToHeight="3" orientation="landscape" horizontalDpi="0" verticalDpi="0"/>
  <headerFooter>
    <oddHeader>&amp;C&amp;"Calibri,Regular"&amp;K000000Table S01_prep_sequencing_svcalling - sheet: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LRS_library_prep</vt:lpstr>
      <vt:lpstr>LRS_sequencing</vt:lpstr>
      <vt:lpstr>OGM_imaging</vt:lpstr>
      <vt:lpstr>svcalling</vt:lpstr>
      <vt:lpstr>LRS_library_prep!Print_Area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Griet De Clercq</dc:creator>
  <cp:lastModifiedBy>Griet De Clercq</cp:lastModifiedBy>
  <cp:lastPrinted>2024-03-27T13:15:09Z</cp:lastPrinted>
  <dcterms:created xsi:type="dcterms:W3CDTF">2023-11-22T09:55:01Z</dcterms:created>
  <dcterms:modified xsi:type="dcterms:W3CDTF">2024-07-03T18:17:07Z</dcterms:modified>
</cp:coreProperties>
</file>