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entbe-my.sharepoint.com/personal/griet_declercq_ugent_be/Documents/PhD_Griet/LRS/data/papers/positive_cases/word/EuropeanJournalOfHumanGenetics/supp_data/02_suppTables/"/>
    </mc:Choice>
  </mc:AlternateContent>
  <xr:revisionPtr revIDLastSave="837" documentId="8_{7CEDFF1E-C752-9B48-8ECE-CF9374B256FC}" xr6:coauthVersionLast="47" xr6:coauthVersionMax="47" xr10:uidLastSave="{362E55BB-61A7-8849-AA35-460E3716DA5B}"/>
  <bookViews>
    <workbookView xWindow="0" yWindow="500" windowWidth="38400" windowHeight="21100" xr2:uid="{0469FAF8-7D8F-A047-8F61-97F9756237E4}"/>
  </bookViews>
  <sheets>
    <sheet name="S3_LRS" sheetId="1" r:id="rId1"/>
    <sheet name="S3_OGM" sheetId="2" r:id="rId2"/>
    <sheet name="S3_fragme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4" i="2" l="1"/>
  <c r="R19" i="1"/>
  <c r="R18" i="1"/>
  <c r="AH26" i="3" l="1"/>
  <c r="AG26" i="3"/>
  <c r="AH25" i="3"/>
  <c r="AG25" i="3"/>
  <c r="AH23" i="3"/>
  <c r="AG21" i="3"/>
  <c r="AH20" i="3"/>
  <c r="AH19" i="3"/>
  <c r="AG20" i="3"/>
  <c r="AG19" i="3"/>
  <c r="AH17" i="3"/>
  <c r="AH18" i="3"/>
  <c r="AH16" i="3"/>
  <c r="AG17" i="3"/>
  <c r="AG18" i="3"/>
  <c r="AG16" i="3"/>
  <c r="AH14" i="3"/>
  <c r="AH15" i="3"/>
  <c r="AH13" i="3"/>
  <c r="AG8" i="3"/>
  <c r="AG9" i="3"/>
  <c r="AG7" i="3"/>
  <c r="AH6" i="3"/>
  <c r="AH5" i="3"/>
  <c r="AG4" i="3"/>
  <c r="AG3" i="3"/>
  <c r="U25" i="3"/>
  <c r="T25" i="3"/>
  <c r="U24" i="3"/>
  <c r="U23" i="3"/>
  <c r="T24" i="3"/>
  <c r="T23" i="3"/>
  <c r="U21" i="3"/>
  <c r="T21" i="3"/>
  <c r="U19" i="3"/>
  <c r="T19" i="3"/>
  <c r="U17" i="3"/>
  <c r="U16" i="3"/>
  <c r="T17" i="3"/>
  <c r="T16" i="3"/>
  <c r="U14" i="3"/>
  <c r="U13" i="3"/>
  <c r="T14" i="3"/>
  <c r="T13" i="3"/>
  <c r="U10" i="3"/>
  <c r="T10" i="3"/>
  <c r="U8" i="3"/>
  <c r="U7" i="3"/>
  <c r="T8" i="3"/>
  <c r="T7" i="3"/>
  <c r="U5" i="3"/>
  <c r="T5" i="3"/>
  <c r="U3" i="3"/>
  <c r="T3" i="3"/>
  <c r="Q4" i="2"/>
  <c r="Q5" i="2"/>
  <c r="Q6" i="2"/>
  <c r="Q7" i="2"/>
  <c r="Q8" i="2"/>
  <c r="Q9" i="2"/>
  <c r="Q10" i="2"/>
  <c r="Q11" i="2"/>
  <c r="Q12" i="2"/>
  <c r="Q3" i="2"/>
  <c r="P4" i="2"/>
  <c r="P5" i="2"/>
  <c r="P6" i="2"/>
  <c r="P7" i="2"/>
  <c r="P8" i="2"/>
  <c r="P9" i="2"/>
  <c r="P10" i="2"/>
  <c r="P11" i="2"/>
  <c r="P12" i="2"/>
  <c r="P3" i="2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3" i="1"/>
</calcChain>
</file>

<file path=xl/sharedStrings.xml><?xml version="1.0" encoding="utf-8"?>
<sst xmlns="http://schemas.openxmlformats.org/spreadsheetml/2006/main" count="461" uniqueCount="136">
  <si>
    <t>sniffles2.0.7</t>
  </si>
  <si>
    <t>manual curation</t>
  </si>
  <si>
    <t>SV_ID</t>
  </si>
  <si>
    <t>type</t>
  </si>
  <si>
    <t>chr1</t>
  </si>
  <si>
    <t>start</t>
  </si>
  <si>
    <t>end</t>
  </si>
  <si>
    <t>chr2</t>
  </si>
  <si>
    <t>length</t>
  </si>
  <si>
    <t>precision</t>
  </si>
  <si>
    <t>support</t>
  </si>
  <si>
    <t>GT:GQ:DR:DV</t>
  </si>
  <si>
    <t>fragment_long</t>
  </si>
  <si>
    <t>fragment_haplo</t>
  </si>
  <si>
    <t>start_diff</t>
  </si>
  <si>
    <t>end_diff</t>
  </si>
  <si>
    <t>Bionano Solve &amp; Access</t>
  </si>
  <si>
    <t>confidence</t>
  </si>
  <si>
    <t>zygosity</t>
  </si>
  <si>
    <t>self molecules</t>
  </si>
  <si>
    <t>derivative</t>
  </si>
  <si>
    <t>fragment1_long</t>
  </si>
  <si>
    <t>breakpoint1</t>
  </si>
  <si>
    <t>fragment2_long</t>
  </si>
  <si>
    <t>breakpoint2</t>
  </si>
  <si>
    <t>diff_left</t>
  </si>
  <si>
    <t>diff_right</t>
  </si>
  <si>
    <t>2A-2O</t>
  </si>
  <si>
    <t>2O-21C</t>
  </si>
  <si>
    <t>5A-2C</t>
  </si>
  <si>
    <t>2C-5E</t>
  </si>
  <si>
    <t>5E-2I</t>
  </si>
  <si>
    <t>2I-5C</t>
  </si>
  <si>
    <t>5C-2K</t>
  </si>
  <si>
    <t>2K-2M</t>
  </si>
  <si>
    <t>2M-2G</t>
  </si>
  <si>
    <t>2G-5F</t>
  </si>
  <si>
    <t>21A-2E</t>
  </si>
  <si>
    <t>2E-2Q</t>
  </si>
  <si>
    <t>2A/2B</t>
  </si>
  <si>
    <t>2O/2P</t>
  </si>
  <si>
    <t>2N/2O</t>
  </si>
  <si>
    <t>21B/21C</t>
  </si>
  <si>
    <t>5A/5B</t>
  </si>
  <si>
    <t>2C/2D</t>
  </si>
  <si>
    <t>2B/2C</t>
  </si>
  <si>
    <t>5E/5F</t>
  </si>
  <si>
    <t>5D/5E</t>
  </si>
  <si>
    <t>2H/2I</t>
  </si>
  <si>
    <t>2I/2J</t>
  </si>
  <si>
    <t>5C/5D</t>
  </si>
  <si>
    <t>5B/5C</t>
  </si>
  <si>
    <t>2J/2K</t>
  </si>
  <si>
    <t>2K/2L</t>
  </si>
  <si>
    <t>2M/2N</t>
  </si>
  <si>
    <t>2L/2M</t>
  </si>
  <si>
    <t>2G/2H</t>
  </si>
  <si>
    <t>2F/2G</t>
  </si>
  <si>
    <t>21A/21B</t>
  </si>
  <si>
    <t>2D/2E</t>
  </si>
  <si>
    <t>2E/2F</t>
  </si>
  <si>
    <t>BND</t>
  </si>
  <si>
    <t>PRECISE</t>
  </si>
  <si>
    <t>INV</t>
  </si>
  <si>
    <t>1/1:6:1:6</t>
  </si>
  <si>
    <t>0/1:50:7:7</t>
  </si>
  <si>
    <t>n.a.</t>
  </si>
  <si>
    <t>1353ES1</t>
  </si>
  <si>
    <t>0/0:6:13:3</t>
  </si>
  <si>
    <t>1603BS1</t>
  </si>
  <si>
    <t>1603DS1</t>
  </si>
  <si>
    <t>1/1:22:0:8</t>
  </si>
  <si>
    <t>1603ES1</t>
  </si>
  <si>
    <t>0/1:30:5:7</t>
  </si>
  <si>
    <t>16053S1</t>
  </si>
  <si>
    <t>0/1:34:9:6</t>
  </si>
  <si>
    <t>16055S1</t>
  </si>
  <si>
    <t>n.an</t>
  </si>
  <si>
    <t>0/1:14:9:4</t>
  </si>
  <si>
    <t>1605AS1</t>
  </si>
  <si>
    <t>0/1:13:3:6</t>
  </si>
  <si>
    <t>1605BS1</t>
  </si>
  <si>
    <t>0/1:40:6:7</t>
  </si>
  <si>
    <t>1357AS1</t>
  </si>
  <si>
    <t>0/1:60:9:10</t>
  </si>
  <si>
    <t>1606FS1</t>
  </si>
  <si>
    <t>0/1:20:14:6</t>
  </si>
  <si>
    <t>10239S4</t>
  </si>
  <si>
    <t>IMPRECISE</t>
  </si>
  <si>
    <t>1/1:44:0:16</t>
  </si>
  <si>
    <t>10249S4</t>
  </si>
  <si>
    <t>1/1:19:0:7</t>
  </si>
  <si>
    <t>1024AS4</t>
  </si>
  <si>
    <t>1024DS4</t>
  </si>
  <si>
    <t>1/1:36:0:13</t>
  </si>
  <si>
    <t>2C/2D-5A/5B</t>
  </si>
  <si>
    <t>2D/2E-21A/21B</t>
  </si>
  <si>
    <t>2H/2I-5D/5E</t>
  </si>
  <si>
    <t>2I/2J-5C/5D</t>
  </si>
  <si>
    <t>2J/2K-5B/5C</t>
  </si>
  <si>
    <t>2K/2L-2M/2N</t>
  </si>
  <si>
    <t>2N/2O-21B/21C</t>
  </si>
  <si>
    <t>5C/5D-2I/2J</t>
  </si>
  <si>
    <t>5D/5E-2H/2I</t>
  </si>
  <si>
    <t>5E/5F-2F/2G</t>
  </si>
  <si>
    <t>2A/2B-2O/2P</t>
  </si>
  <si>
    <t>2B/2C-5E/5F</t>
  </si>
  <si>
    <t>2F/2G-5E/5F</t>
  </si>
  <si>
    <t>5A/5B-2C/2D</t>
  </si>
  <si>
    <t>deletion</t>
  </si>
  <si>
    <t>0.99</t>
  </si>
  <si>
    <t>translocation_interchr</t>
  </si>
  <si>
    <t>0.52</t>
  </si>
  <si>
    <t>0.23</t>
  </si>
  <si>
    <t>0.18</t>
  </si>
  <si>
    <t>0.15</t>
  </si>
  <si>
    <t>0.11</t>
  </si>
  <si>
    <t>0.06</t>
  </si>
  <si>
    <t>0.04</t>
  </si>
  <si>
    <t>0.01</t>
  </si>
  <si>
    <t>0.00</t>
  </si>
  <si>
    <t>heterozygous</t>
  </si>
  <si>
    <t>unknown</t>
  </si>
  <si>
    <t>5A-2C-5E-2I-5C</t>
  </si>
  <si>
    <t>2A-2O-21C</t>
  </si>
  <si>
    <t>2K-2M-2G-5F</t>
  </si>
  <si>
    <t>not mapped</t>
  </si>
  <si>
    <t>MEAN</t>
  </si>
  <si>
    <t>red locations:</t>
  </si>
  <si>
    <t xml:space="preserve">values highlighted in grey were wrongly reported by sniffles2 due to a known bug: </t>
  </si>
  <si>
    <t>https://github.com/fritzsedlazeck/Sniffles/issues/359</t>
  </si>
  <si>
    <t>the correct position can however still be manually extracted from the reads that support the sniffles2 call</t>
  </si>
  <si>
    <t>breakpoint location manually extracted from read</t>
  </si>
  <si>
    <t>MEAN (grey excluded)</t>
  </si>
  <si>
    <t>not detected through sniffles2 but evidence in LRS data as seen in IGV</t>
  </si>
  <si>
    <t>2P/2Q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</si>
</sst>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8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9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/>
    <xf numFmtId="0" fontId="2" fillId="2" borderId="6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0" fillId="0" borderId="7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3" fontId="0" fillId="0" borderId="8" xfId="0" applyNumberFormat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/>
    <xf numFmtId="0" fontId="0" fillId="2" borderId="9" xfId="0" applyFill="1" applyBorder="1" applyAlignment="1">
      <alignment horizontal="center"/>
    </xf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/>
    <xf numFmtId="0" fontId="0" fillId="2" borderId="13" xfId="0" applyFill="1" applyBorder="1"/>
    <xf numFmtId="0" fontId="0" fillId="2" borderId="10" xfId="0" applyFill="1" applyBorder="1" applyAlignment="1">
      <alignment horizontal="center"/>
    </xf>
    <xf numFmtId="0" fontId="0" fillId="2" borderId="11" xfId="0" applyFill="1" applyBorder="1"/>
    <xf numFmtId="0" fontId="0" fillId="2" borderId="10" xfId="0" applyFill="1" applyBorder="1"/>
    <xf numFmtId="0" fontId="0" fillId="4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/>
    <xf numFmtId="0" fontId="0" fillId="4" borderId="2" xfId="0" applyFill="1" applyBorder="1"/>
    <xf numFmtId="0" fontId="0" fillId="4" borderId="12" xfId="0" applyFill="1" applyBorder="1" applyAlignment="1">
      <alignment horizontal="center"/>
    </xf>
    <xf numFmtId="3" fontId="0" fillId="4" borderId="2" xfId="0" applyNumberForma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/>
    <xf numFmtId="0" fontId="0" fillId="4" borderId="10" xfId="0" applyFill="1" applyBorder="1"/>
    <xf numFmtId="0" fontId="0" fillId="4" borderId="1" xfId="0" applyFill="1" applyBorder="1"/>
    <xf numFmtId="0" fontId="0" fillId="4" borderId="0" xfId="0" applyFill="1"/>
    <xf numFmtId="0" fontId="0" fillId="2" borderId="8" xfId="0" applyFill="1" applyBorder="1"/>
    <xf numFmtId="0" fontId="0" fillId="4" borderId="7" xfId="0" applyFill="1" applyBorder="1" applyAlignment="1">
      <alignment horizontal="center"/>
    </xf>
    <xf numFmtId="0" fontId="0" fillId="4" borderId="8" xfId="0" applyFill="1" applyBorder="1"/>
    <xf numFmtId="0" fontId="0" fillId="4" borderId="7" xfId="0" applyFill="1" applyBorder="1"/>
    <xf numFmtId="0" fontId="0" fillId="2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5" borderId="0" xfId="0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5" fillId="0" borderId="0" xfId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4" borderId="14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fritzsedlazeck/Sniffles/issues/35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C5BC9-DA8B-D046-8EED-E0CAF897BED8}">
  <sheetPr>
    <pageSetUpPr fitToPage="1"/>
  </sheetPr>
  <dimension ref="A1:R21"/>
  <sheetViews>
    <sheetView tabSelected="1" workbookViewId="0">
      <selection activeCell="O25" sqref="O25"/>
    </sheetView>
  </sheetViews>
  <sheetFormatPr baseColWidth="10" defaultRowHeight="16" x14ac:dyDescent="0.2"/>
  <cols>
    <col min="1" max="1" width="8.33203125" bestFit="1" customWidth="1"/>
    <col min="2" max="2" width="5.5" customWidth="1"/>
    <col min="3" max="3" width="4.6640625" bestFit="1" customWidth="1"/>
    <col min="4" max="5" width="10.1640625" bestFit="1" customWidth="1"/>
    <col min="6" max="6" width="4.6640625" bestFit="1" customWidth="1"/>
    <col min="7" max="7" width="8.1640625" bestFit="1" customWidth="1"/>
    <col min="8" max="8" width="10" bestFit="1" customWidth="1"/>
    <col min="9" max="9" width="7.33203125" bestFit="1" customWidth="1"/>
    <col min="10" max="10" width="12.6640625" bestFit="1" customWidth="1"/>
    <col min="11" max="11" width="4.6640625" bestFit="1" customWidth="1"/>
    <col min="12" max="13" width="10.1640625" bestFit="1" customWidth="1"/>
    <col min="14" max="14" width="4.6640625" bestFit="1" customWidth="1"/>
    <col min="15" max="16" width="14.33203125" bestFit="1" customWidth="1"/>
    <col min="17" max="17" width="8.6640625" customWidth="1"/>
    <col min="18" max="18" width="12.1640625" bestFit="1" customWidth="1"/>
  </cols>
  <sheetData>
    <row r="1" spans="1:18" x14ac:dyDescent="0.2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60"/>
      <c r="K1" s="59" t="s">
        <v>1</v>
      </c>
      <c r="L1" s="59"/>
      <c r="M1" s="59"/>
      <c r="N1" s="59"/>
      <c r="O1" s="59"/>
      <c r="P1" s="59"/>
      <c r="Q1" s="59"/>
      <c r="R1" s="59"/>
    </row>
    <row r="2" spans="1:18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2" t="s">
        <v>11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12</v>
      </c>
      <c r="P2" s="1" t="s">
        <v>13</v>
      </c>
      <c r="Q2" s="1" t="s">
        <v>14</v>
      </c>
      <c r="R2" s="1" t="s">
        <v>15</v>
      </c>
    </row>
    <row r="3" spans="1:18" x14ac:dyDescent="0.2">
      <c r="A3" s="9" t="s">
        <v>67</v>
      </c>
      <c r="B3" s="9" t="s">
        <v>63</v>
      </c>
      <c r="C3" s="9">
        <v>2</v>
      </c>
      <c r="D3" s="9">
        <v>143934334</v>
      </c>
      <c r="E3" s="9">
        <v>145074547</v>
      </c>
      <c r="F3" s="9" t="s">
        <v>66</v>
      </c>
      <c r="G3" s="9">
        <v>1140213</v>
      </c>
      <c r="H3" s="9" t="s">
        <v>62</v>
      </c>
      <c r="I3" s="9">
        <v>3</v>
      </c>
      <c r="J3" s="12" t="s">
        <v>68</v>
      </c>
      <c r="K3" s="9">
        <v>2</v>
      </c>
      <c r="L3" s="9">
        <v>143934333</v>
      </c>
      <c r="M3" s="9">
        <v>145074546</v>
      </c>
      <c r="N3" s="11" t="s">
        <v>66</v>
      </c>
      <c r="O3" s="11" t="s">
        <v>105</v>
      </c>
      <c r="P3" s="9" t="s">
        <v>27</v>
      </c>
      <c r="Q3" s="9">
        <f>ABS(L3-D3)</f>
        <v>1</v>
      </c>
      <c r="R3" s="9">
        <f>ABS(M3-E3)</f>
        <v>1</v>
      </c>
    </row>
    <row r="4" spans="1:18" x14ac:dyDescent="0.2">
      <c r="A4" s="9" t="s">
        <v>69</v>
      </c>
      <c r="B4" s="9" t="s">
        <v>61</v>
      </c>
      <c r="C4" s="9">
        <v>2</v>
      </c>
      <c r="D4" s="9">
        <v>143934385</v>
      </c>
      <c r="E4" s="53">
        <v>92489948</v>
      </c>
      <c r="F4" s="9">
        <v>5</v>
      </c>
      <c r="G4" s="9" t="s">
        <v>66</v>
      </c>
      <c r="H4" s="9" t="s">
        <v>62</v>
      </c>
      <c r="I4" s="9">
        <v>7</v>
      </c>
      <c r="J4" s="10" t="s">
        <v>65</v>
      </c>
      <c r="K4" s="9">
        <v>2</v>
      </c>
      <c r="L4" s="9">
        <v>143934384</v>
      </c>
      <c r="M4" s="9">
        <v>92494785</v>
      </c>
      <c r="N4" s="9">
        <v>5</v>
      </c>
      <c r="O4" s="9" t="s">
        <v>106</v>
      </c>
      <c r="P4" s="9" t="s">
        <v>30</v>
      </c>
      <c r="Q4" s="9">
        <f t="shared" ref="Q4:Q16" si="0">ABS(L4-D4)</f>
        <v>1</v>
      </c>
      <c r="R4" s="53">
        <f t="shared" ref="R4:R16" si="1">ABS(M4-E4)</f>
        <v>4837</v>
      </c>
    </row>
    <row r="5" spans="1:18" x14ac:dyDescent="0.2">
      <c r="A5" s="9" t="s">
        <v>70</v>
      </c>
      <c r="B5" s="9" t="s">
        <v>61</v>
      </c>
      <c r="C5" s="9">
        <v>2</v>
      </c>
      <c r="D5" s="9">
        <v>143960390</v>
      </c>
      <c r="E5" s="53">
        <v>92213108</v>
      </c>
      <c r="F5" s="9">
        <v>5</v>
      </c>
      <c r="G5" s="9" t="s">
        <v>66</v>
      </c>
      <c r="H5" s="9" t="s">
        <v>62</v>
      </c>
      <c r="I5" s="9">
        <v>8</v>
      </c>
      <c r="J5" s="10" t="s">
        <v>71</v>
      </c>
      <c r="K5" s="9">
        <v>2</v>
      </c>
      <c r="L5" s="9">
        <v>143960388</v>
      </c>
      <c r="M5" s="9">
        <v>92229394</v>
      </c>
      <c r="N5" s="9">
        <v>5</v>
      </c>
      <c r="O5" s="9" t="s">
        <v>95</v>
      </c>
      <c r="P5" s="9" t="s">
        <v>29</v>
      </c>
      <c r="Q5" s="9">
        <f t="shared" si="0"/>
        <v>2</v>
      </c>
      <c r="R5" s="53">
        <f t="shared" si="1"/>
        <v>16286</v>
      </c>
    </row>
    <row r="6" spans="1:18" x14ac:dyDescent="0.2">
      <c r="A6" s="9" t="s">
        <v>72</v>
      </c>
      <c r="B6" s="9" t="s">
        <v>61</v>
      </c>
      <c r="C6" s="9">
        <v>2</v>
      </c>
      <c r="D6" s="9">
        <v>143961588</v>
      </c>
      <c r="E6" s="53">
        <v>23611493</v>
      </c>
      <c r="F6" s="9">
        <v>21</v>
      </c>
      <c r="G6" s="9" t="s">
        <v>66</v>
      </c>
      <c r="H6" s="9" t="s">
        <v>62</v>
      </c>
      <c r="I6" s="9">
        <v>7</v>
      </c>
      <c r="J6" s="10" t="s">
        <v>73</v>
      </c>
      <c r="K6" s="9">
        <v>2</v>
      </c>
      <c r="L6" s="9">
        <v>143961587</v>
      </c>
      <c r="M6" s="9">
        <v>23621186</v>
      </c>
      <c r="N6" s="9">
        <v>21</v>
      </c>
      <c r="O6" s="9" t="s">
        <v>96</v>
      </c>
      <c r="P6" s="9" t="s">
        <v>37</v>
      </c>
      <c r="Q6" s="9">
        <f t="shared" si="0"/>
        <v>1</v>
      </c>
      <c r="R6" s="53">
        <f t="shared" si="1"/>
        <v>9693</v>
      </c>
    </row>
    <row r="7" spans="1:18" x14ac:dyDescent="0.2">
      <c r="A7" s="9" t="s">
        <v>74</v>
      </c>
      <c r="B7" s="9" t="s">
        <v>61</v>
      </c>
      <c r="C7" s="9">
        <v>2</v>
      </c>
      <c r="D7" s="9">
        <v>144301752</v>
      </c>
      <c r="E7" s="9">
        <v>92494784</v>
      </c>
      <c r="F7" s="9">
        <v>5</v>
      </c>
      <c r="G7" s="9" t="s">
        <v>66</v>
      </c>
      <c r="H7" s="9" t="s">
        <v>62</v>
      </c>
      <c r="I7" s="9">
        <v>6</v>
      </c>
      <c r="J7" s="10" t="s">
        <v>75</v>
      </c>
      <c r="K7" s="9">
        <v>2</v>
      </c>
      <c r="L7" s="9">
        <v>144301751</v>
      </c>
      <c r="M7" s="9">
        <v>92494785</v>
      </c>
      <c r="N7" s="9">
        <v>5</v>
      </c>
      <c r="O7" s="9" t="s">
        <v>107</v>
      </c>
      <c r="P7" s="9" t="s">
        <v>36</v>
      </c>
      <c r="Q7" s="9">
        <f t="shared" si="0"/>
        <v>1</v>
      </c>
      <c r="R7" s="9">
        <f t="shared" si="1"/>
        <v>1</v>
      </c>
    </row>
    <row r="8" spans="1:18" x14ac:dyDescent="0.2">
      <c r="A8" s="9" t="s">
        <v>76</v>
      </c>
      <c r="B8" s="9" t="s">
        <v>61</v>
      </c>
      <c r="C8" s="9">
        <v>2</v>
      </c>
      <c r="D8" s="9">
        <v>144313183</v>
      </c>
      <c r="E8" s="9">
        <v>92489967</v>
      </c>
      <c r="F8" s="9">
        <v>5</v>
      </c>
      <c r="G8" s="9" t="s">
        <v>77</v>
      </c>
      <c r="H8" s="9" t="s">
        <v>62</v>
      </c>
      <c r="I8" s="9">
        <v>4</v>
      </c>
      <c r="J8" s="10" t="s">
        <v>78</v>
      </c>
      <c r="K8" s="9">
        <v>2</v>
      </c>
      <c r="L8" s="9">
        <v>144313180</v>
      </c>
      <c r="M8" s="9">
        <v>92489948</v>
      </c>
      <c r="N8" s="9">
        <v>5</v>
      </c>
      <c r="O8" s="9" t="s">
        <v>97</v>
      </c>
      <c r="P8" s="9" t="s">
        <v>31</v>
      </c>
      <c r="Q8" s="9">
        <f t="shared" si="0"/>
        <v>3</v>
      </c>
      <c r="R8" s="9">
        <f t="shared" si="1"/>
        <v>19</v>
      </c>
    </row>
    <row r="9" spans="1:18" x14ac:dyDescent="0.2">
      <c r="A9" s="9" t="s">
        <v>79</v>
      </c>
      <c r="B9" s="9" t="s">
        <v>61</v>
      </c>
      <c r="C9" s="9">
        <v>2</v>
      </c>
      <c r="D9" s="9">
        <v>144385914</v>
      </c>
      <c r="E9" s="53">
        <v>92478819</v>
      </c>
      <c r="F9" s="9">
        <v>5</v>
      </c>
      <c r="G9" s="9" t="s">
        <v>66</v>
      </c>
      <c r="H9" s="9" t="s">
        <v>62</v>
      </c>
      <c r="I9" s="9">
        <v>6</v>
      </c>
      <c r="J9" s="10" t="s">
        <v>80</v>
      </c>
      <c r="K9" s="9">
        <v>2</v>
      </c>
      <c r="L9" s="9">
        <v>144385912</v>
      </c>
      <c r="M9" s="9">
        <v>92481904</v>
      </c>
      <c r="N9" s="9">
        <v>5</v>
      </c>
      <c r="O9" s="9" t="s">
        <v>98</v>
      </c>
      <c r="P9" s="9" t="s">
        <v>32</v>
      </c>
      <c r="Q9" s="9">
        <f t="shared" si="0"/>
        <v>2</v>
      </c>
      <c r="R9" s="53">
        <f t="shared" si="1"/>
        <v>3085</v>
      </c>
    </row>
    <row r="10" spans="1:18" x14ac:dyDescent="0.2">
      <c r="A10" s="9" t="s">
        <v>81</v>
      </c>
      <c r="B10" s="9" t="s">
        <v>61</v>
      </c>
      <c r="C10" s="9">
        <v>2</v>
      </c>
      <c r="D10" s="9">
        <v>144411547</v>
      </c>
      <c r="E10" s="9">
        <v>92229641</v>
      </c>
      <c r="F10" s="9">
        <v>5</v>
      </c>
      <c r="G10" s="9" t="s">
        <v>66</v>
      </c>
      <c r="H10" s="9" t="s">
        <v>62</v>
      </c>
      <c r="I10" s="9">
        <v>7</v>
      </c>
      <c r="J10" s="10" t="s">
        <v>82</v>
      </c>
      <c r="K10" s="9">
        <v>2</v>
      </c>
      <c r="L10" s="9">
        <v>144411546</v>
      </c>
      <c r="M10" s="9">
        <v>92229641</v>
      </c>
      <c r="N10" s="9">
        <v>5</v>
      </c>
      <c r="O10" s="9" t="s">
        <v>99</v>
      </c>
      <c r="P10" s="9" t="s">
        <v>33</v>
      </c>
      <c r="Q10" s="9">
        <f t="shared" si="0"/>
        <v>1</v>
      </c>
      <c r="R10" s="9">
        <f t="shared" si="1"/>
        <v>0</v>
      </c>
    </row>
    <row r="11" spans="1:18" x14ac:dyDescent="0.2">
      <c r="A11" s="9" t="s">
        <v>83</v>
      </c>
      <c r="B11" s="9" t="s">
        <v>63</v>
      </c>
      <c r="C11" s="9">
        <v>2</v>
      </c>
      <c r="D11" s="9">
        <v>145061848</v>
      </c>
      <c r="E11" s="9">
        <v>145070084</v>
      </c>
      <c r="F11" s="9" t="s">
        <v>66</v>
      </c>
      <c r="G11" s="9">
        <v>8236</v>
      </c>
      <c r="H11" s="9" t="s">
        <v>62</v>
      </c>
      <c r="I11" s="9">
        <v>10</v>
      </c>
      <c r="J11" s="10" t="s">
        <v>84</v>
      </c>
      <c r="K11" s="9">
        <v>2</v>
      </c>
      <c r="L11" s="9">
        <v>145061847</v>
      </c>
      <c r="M11" s="9">
        <v>145070083</v>
      </c>
      <c r="N11" s="9" t="s">
        <v>66</v>
      </c>
      <c r="O11" s="9" t="s">
        <v>100</v>
      </c>
      <c r="P11" s="9" t="s">
        <v>34</v>
      </c>
      <c r="Q11" s="9">
        <f t="shared" si="0"/>
        <v>1</v>
      </c>
      <c r="R11" s="9">
        <f t="shared" si="1"/>
        <v>1</v>
      </c>
    </row>
    <row r="12" spans="1:18" x14ac:dyDescent="0.2">
      <c r="A12" s="9" t="s">
        <v>85</v>
      </c>
      <c r="B12" s="9" t="s">
        <v>61</v>
      </c>
      <c r="C12" s="9">
        <v>2</v>
      </c>
      <c r="D12" s="9">
        <v>145072715</v>
      </c>
      <c r="E12" s="9">
        <v>23622267</v>
      </c>
      <c r="F12" s="9">
        <v>21</v>
      </c>
      <c r="G12" s="9" t="s">
        <v>66</v>
      </c>
      <c r="H12" s="9" t="s">
        <v>62</v>
      </c>
      <c r="I12" s="9">
        <v>6</v>
      </c>
      <c r="J12" s="10" t="s">
        <v>86</v>
      </c>
      <c r="K12" s="9">
        <v>2</v>
      </c>
      <c r="L12" s="9">
        <v>145072714</v>
      </c>
      <c r="M12" s="9">
        <v>23622264</v>
      </c>
      <c r="N12" s="9">
        <v>21</v>
      </c>
      <c r="O12" s="9" t="s">
        <v>101</v>
      </c>
      <c r="P12" s="9" t="s">
        <v>28</v>
      </c>
      <c r="Q12" s="9">
        <f t="shared" si="0"/>
        <v>1</v>
      </c>
      <c r="R12" s="9">
        <f t="shared" si="1"/>
        <v>3</v>
      </c>
    </row>
    <row r="13" spans="1:18" x14ac:dyDescent="0.2">
      <c r="A13" s="9" t="s">
        <v>87</v>
      </c>
      <c r="B13" s="9" t="s">
        <v>61</v>
      </c>
      <c r="C13" s="9">
        <v>5</v>
      </c>
      <c r="D13" s="9">
        <v>92229395</v>
      </c>
      <c r="E13" s="53">
        <v>144411546</v>
      </c>
      <c r="F13" s="9">
        <v>2</v>
      </c>
      <c r="G13" s="9" t="s">
        <v>66</v>
      </c>
      <c r="H13" s="9" t="s">
        <v>88</v>
      </c>
      <c r="I13" s="9">
        <v>16</v>
      </c>
      <c r="J13" s="10" t="s">
        <v>89</v>
      </c>
      <c r="K13" s="9">
        <v>5</v>
      </c>
      <c r="L13" s="9">
        <v>92229394</v>
      </c>
      <c r="M13" s="9">
        <v>143960388</v>
      </c>
      <c r="N13" s="9">
        <v>2</v>
      </c>
      <c r="O13" s="9" t="s">
        <v>108</v>
      </c>
      <c r="P13" s="9" t="s">
        <v>29</v>
      </c>
      <c r="Q13" s="9">
        <f t="shared" si="0"/>
        <v>1</v>
      </c>
      <c r="R13" s="53">
        <f t="shared" si="1"/>
        <v>451158</v>
      </c>
    </row>
    <row r="14" spans="1:18" x14ac:dyDescent="0.2">
      <c r="A14" s="9" t="s">
        <v>90</v>
      </c>
      <c r="B14" s="9" t="s">
        <v>61</v>
      </c>
      <c r="C14" s="9">
        <v>5</v>
      </c>
      <c r="D14" s="9">
        <v>92481907</v>
      </c>
      <c r="E14" s="53">
        <v>144373609</v>
      </c>
      <c r="F14" s="9">
        <v>2</v>
      </c>
      <c r="G14" s="9" t="s">
        <v>66</v>
      </c>
      <c r="H14" s="9" t="s">
        <v>62</v>
      </c>
      <c r="I14" s="9">
        <v>7</v>
      </c>
      <c r="J14" s="10" t="s">
        <v>91</v>
      </c>
      <c r="K14" s="9">
        <v>5</v>
      </c>
      <c r="L14" s="9">
        <v>92481904</v>
      </c>
      <c r="M14" s="9">
        <v>144385912</v>
      </c>
      <c r="N14" s="9">
        <v>2</v>
      </c>
      <c r="O14" s="9" t="s">
        <v>102</v>
      </c>
      <c r="P14" s="9" t="s">
        <v>32</v>
      </c>
      <c r="Q14" s="9">
        <f t="shared" si="0"/>
        <v>3</v>
      </c>
      <c r="R14" s="53">
        <f t="shared" si="1"/>
        <v>12303</v>
      </c>
    </row>
    <row r="15" spans="1:18" x14ac:dyDescent="0.2">
      <c r="A15" s="9" t="s">
        <v>92</v>
      </c>
      <c r="B15" s="9" t="s">
        <v>61</v>
      </c>
      <c r="C15" s="9">
        <v>5</v>
      </c>
      <c r="D15" s="9">
        <v>92489949</v>
      </c>
      <c r="E15" s="9">
        <v>144313189</v>
      </c>
      <c r="F15" s="9">
        <v>2</v>
      </c>
      <c r="G15" s="9" t="s">
        <v>66</v>
      </c>
      <c r="H15" s="9" t="s">
        <v>62</v>
      </c>
      <c r="I15" s="9">
        <v>6</v>
      </c>
      <c r="J15" s="10" t="s">
        <v>64</v>
      </c>
      <c r="K15" s="9">
        <v>5</v>
      </c>
      <c r="L15" s="9">
        <v>92489948</v>
      </c>
      <c r="M15" s="9">
        <v>144313180</v>
      </c>
      <c r="N15" s="9">
        <v>2</v>
      </c>
      <c r="O15" s="9" t="s">
        <v>103</v>
      </c>
      <c r="P15" s="9" t="s">
        <v>31</v>
      </c>
      <c r="Q15" s="9">
        <f t="shared" si="0"/>
        <v>1</v>
      </c>
      <c r="R15" s="9">
        <f t="shared" si="1"/>
        <v>9</v>
      </c>
    </row>
    <row r="16" spans="1:18" x14ac:dyDescent="0.2">
      <c r="A16" s="9" t="s">
        <v>93</v>
      </c>
      <c r="B16" s="9" t="s">
        <v>61</v>
      </c>
      <c r="C16" s="9">
        <v>5</v>
      </c>
      <c r="D16" s="9">
        <v>92494787</v>
      </c>
      <c r="E16" s="9">
        <v>144301751</v>
      </c>
      <c r="F16" s="9">
        <v>2</v>
      </c>
      <c r="G16" s="9" t="s">
        <v>66</v>
      </c>
      <c r="H16" s="9" t="s">
        <v>62</v>
      </c>
      <c r="I16" s="9">
        <v>13</v>
      </c>
      <c r="J16" s="10" t="s">
        <v>94</v>
      </c>
      <c r="K16" s="9">
        <v>5</v>
      </c>
      <c r="L16" s="9">
        <v>92494785</v>
      </c>
      <c r="M16" s="9">
        <v>144301751</v>
      </c>
      <c r="N16" s="9">
        <v>2</v>
      </c>
      <c r="O16" s="9" t="s">
        <v>104</v>
      </c>
      <c r="P16" s="9" t="s">
        <v>36</v>
      </c>
      <c r="Q16" s="9">
        <f t="shared" si="0"/>
        <v>2</v>
      </c>
      <c r="R16" s="9">
        <f t="shared" si="1"/>
        <v>0</v>
      </c>
    </row>
    <row r="17" spans="1:18" x14ac:dyDescent="0.2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8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P18" s="57"/>
      <c r="Q18" s="58" t="s">
        <v>127</v>
      </c>
      <c r="R18" s="9">
        <f>AVERAGE(Q3:R16)</f>
        <v>17764.892857142859</v>
      </c>
    </row>
    <row r="19" spans="1:18" x14ac:dyDescent="0.2">
      <c r="A19" s="54"/>
      <c r="B19" s="55" t="s">
        <v>129</v>
      </c>
      <c r="P19" s="57"/>
      <c r="Q19" s="58" t="s">
        <v>133</v>
      </c>
      <c r="R19">
        <f>AVERAGE(Q3:Q16,R3,R7,R8,R10,R11,R12,R15,R16)</f>
        <v>2.5</v>
      </c>
    </row>
    <row r="20" spans="1:18" x14ac:dyDescent="0.2">
      <c r="A20" s="54"/>
      <c r="B20" s="56" t="s">
        <v>130</v>
      </c>
    </row>
    <row r="21" spans="1:18" x14ac:dyDescent="0.2">
      <c r="A21" s="54"/>
      <c r="B21" s="55" t="s">
        <v>131</v>
      </c>
    </row>
  </sheetData>
  <mergeCells count="2">
    <mergeCell ref="A1:J1"/>
    <mergeCell ref="K1:R1"/>
  </mergeCells>
  <hyperlinks>
    <hyperlink ref="B20" r:id="rId1" xr:uid="{61FA50EA-AE93-B144-AAAA-502AD6F9B9FE}"/>
  </hyperlinks>
  <pageMargins left="0.7" right="0.7" top="0.75" bottom="0.75" header="0.3" footer="0.3"/>
  <pageSetup paperSize="9" scale="76" orientation="landscape" horizontalDpi="0" verticalDpi="0"/>
  <headerFooter>
    <oddHeader>&amp;C&amp;"Calibri,Regular"&amp;K000000Table S08_variants_S3_MWS - sheet: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BBC2F-E688-2140-B41D-296B91240FDB}">
  <sheetPr>
    <pageSetUpPr fitToPage="1"/>
  </sheetPr>
  <dimension ref="A1:Q14"/>
  <sheetViews>
    <sheetView tabSelected="1" workbookViewId="0">
      <selection activeCell="O25" sqref="O25"/>
    </sheetView>
  </sheetViews>
  <sheetFormatPr baseColWidth="10" defaultRowHeight="16" x14ac:dyDescent="0.2"/>
  <cols>
    <col min="1" max="1" width="6.1640625" bestFit="1" customWidth="1"/>
    <col min="2" max="2" width="19.33203125" bestFit="1" customWidth="1"/>
    <col min="3" max="3" width="4.6640625" bestFit="1" customWidth="1"/>
    <col min="4" max="5" width="10.1640625" bestFit="1" customWidth="1"/>
    <col min="6" max="6" width="4.6640625" bestFit="1" customWidth="1"/>
    <col min="7" max="7" width="7.1640625" bestFit="1" customWidth="1"/>
    <col min="8" max="8" width="10" bestFit="1" customWidth="1"/>
    <col min="9" max="9" width="12" bestFit="1" customWidth="1"/>
    <col min="10" max="10" width="13" bestFit="1" customWidth="1"/>
    <col min="11" max="11" width="4.6640625" bestFit="1" customWidth="1"/>
    <col min="12" max="13" width="10.1640625" bestFit="1" customWidth="1"/>
    <col min="14" max="14" width="4.6640625" bestFit="1" customWidth="1"/>
    <col min="15" max="15" width="14.33203125" bestFit="1" customWidth="1"/>
    <col min="16" max="16" width="8.83203125" bestFit="1" customWidth="1"/>
    <col min="17" max="17" width="8" bestFit="1" customWidth="1"/>
  </cols>
  <sheetData>
    <row r="1" spans="1:17" x14ac:dyDescent="0.2">
      <c r="A1" s="61" t="s">
        <v>16</v>
      </c>
      <c r="B1" s="62"/>
      <c r="C1" s="62"/>
      <c r="D1" s="62"/>
      <c r="E1" s="62"/>
      <c r="F1" s="62"/>
      <c r="G1" s="62"/>
      <c r="H1" s="62"/>
      <c r="I1" s="62"/>
      <c r="J1" s="62"/>
      <c r="K1" s="62" t="s">
        <v>1</v>
      </c>
      <c r="L1" s="62"/>
      <c r="M1" s="62"/>
      <c r="N1" s="62"/>
      <c r="O1" s="62"/>
      <c r="P1" s="62"/>
      <c r="Q1" s="62"/>
    </row>
    <row r="2" spans="1:17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17</v>
      </c>
      <c r="I2" s="1" t="s">
        <v>18</v>
      </c>
      <c r="J2" s="2" t="s">
        <v>19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13</v>
      </c>
      <c r="P2" s="1" t="s">
        <v>14</v>
      </c>
      <c r="Q2" s="1" t="s">
        <v>15</v>
      </c>
    </row>
    <row r="3" spans="1:17" x14ac:dyDescent="0.2">
      <c r="A3" s="9">
        <v>1216</v>
      </c>
      <c r="B3" s="9" t="s">
        <v>109</v>
      </c>
      <c r="C3" s="9">
        <v>2</v>
      </c>
      <c r="D3" s="9">
        <v>144298334</v>
      </c>
      <c r="E3" s="9">
        <v>145089189</v>
      </c>
      <c r="F3" s="9" t="s">
        <v>66</v>
      </c>
      <c r="G3" s="9">
        <v>774665</v>
      </c>
      <c r="H3" s="9" t="s">
        <v>110</v>
      </c>
      <c r="I3" s="9" t="s">
        <v>121</v>
      </c>
      <c r="J3" s="13">
        <v>34</v>
      </c>
      <c r="K3" s="9">
        <v>2</v>
      </c>
      <c r="L3" s="9">
        <v>144301058</v>
      </c>
      <c r="M3" s="9">
        <v>145075679</v>
      </c>
      <c r="N3" s="9" t="s">
        <v>66</v>
      </c>
      <c r="O3" s="9" t="s">
        <v>38</v>
      </c>
      <c r="P3" s="9">
        <f>ABS(L3-D3)</f>
        <v>2724</v>
      </c>
      <c r="Q3" s="9">
        <f>ABS(M3-E3)</f>
        <v>13510</v>
      </c>
    </row>
    <row r="4" spans="1:17" x14ac:dyDescent="0.2">
      <c r="A4" s="9">
        <v>1214</v>
      </c>
      <c r="B4" s="9" t="s">
        <v>111</v>
      </c>
      <c r="C4" s="9">
        <v>2</v>
      </c>
      <c r="D4" s="9">
        <v>143961713</v>
      </c>
      <c r="E4" s="9">
        <v>23609704</v>
      </c>
      <c r="F4" s="9">
        <v>21</v>
      </c>
      <c r="G4" s="9">
        <v>-1</v>
      </c>
      <c r="H4" s="9" t="s">
        <v>112</v>
      </c>
      <c r="I4" s="9" t="s">
        <v>122</v>
      </c>
      <c r="J4" s="10">
        <v>29</v>
      </c>
      <c r="K4" s="9">
        <v>2</v>
      </c>
      <c r="L4" s="9">
        <v>143961588</v>
      </c>
      <c r="M4" s="9">
        <v>23621186</v>
      </c>
      <c r="N4" s="9">
        <v>21</v>
      </c>
      <c r="O4" s="9" t="s">
        <v>37</v>
      </c>
      <c r="P4" s="9">
        <f t="shared" ref="P4:P12" si="0">ABS(L4-D4)</f>
        <v>125</v>
      </c>
      <c r="Q4" s="9">
        <f t="shared" ref="Q4:Q12" si="1">ABS(M4-E4)</f>
        <v>11482</v>
      </c>
    </row>
    <row r="5" spans="1:17" x14ac:dyDescent="0.2">
      <c r="A5" s="9">
        <v>1221</v>
      </c>
      <c r="B5" s="9" t="s">
        <v>111</v>
      </c>
      <c r="C5" s="9">
        <v>2</v>
      </c>
      <c r="D5" s="9">
        <v>144384951</v>
      </c>
      <c r="E5" s="9">
        <v>92478678</v>
      </c>
      <c r="F5" s="9">
        <v>5</v>
      </c>
      <c r="G5" s="9">
        <v>-1</v>
      </c>
      <c r="H5" s="9" t="s">
        <v>113</v>
      </c>
      <c r="I5" s="9" t="s">
        <v>122</v>
      </c>
      <c r="J5" s="10">
        <v>14</v>
      </c>
      <c r="K5" s="9">
        <v>2</v>
      </c>
      <c r="L5" s="9">
        <v>144385913</v>
      </c>
      <c r="M5" s="9">
        <v>92481905</v>
      </c>
      <c r="N5" s="9">
        <v>5</v>
      </c>
      <c r="O5" s="9" t="s">
        <v>123</v>
      </c>
      <c r="P5" s="9">
        <f t="shared" si="0"/>
        <v>962</v>
      </c>
      <c r="Q5" s="9">
        <f t="shared" si="1"/>
        <v>3227</v>
      </c>
    </row>
    <row r="6" spans="1:17" x14ac:dyDescent="0.2">
      <c r="A6" s="9">
        <v>1219</v>
      </c>
      <c r="B6" s="9" t="s">
        <v>111</v>
      </c>
      <c r="C6" s="9">
        <v>2</v>
      </c>
      <c r="D6" s="9">
        <v>144384951</v>
      </c>
      <c r="E6" s="9">
        <v>92478678</v>
      </c>
      <c r="F6" s="9">
        <v>5</v>
      </c>
      <c r="G6" s="9">
        <v>-1</v>
      </c>
      <c r="H6" s="9" t="s">
        <v>114</v>
      </c>
      <c r="I6" s="9" t="s">
        <v>122</v>
      </c>
      <c r="J6" s="10">
        <v>19</v>
      </c>
      <c r="K6" s="9">
        <v>2</v>
      </c>
      <c r="L6" s="9">
        <v>144385913</v>
      </c>
      <c r="M6" s="9">
        <v>92481905</v>
      </c>
      <c r="N6" s="9">
        <v>5</v>
      </c>
      <c r="O6" s="9" t="s">
        <v>123</v>
      </c>
      <c r="P6" s="9">
        <f t="shared" si="0"/>
        <v>962</v>
      </c>
      <c r="Q6" s="9">
        <f t="shared" si="1"/>
        <v>3227</v>
      </c>
    </row>
    <row r="7" spans="1:17" x14ac:dyDescent="0.2">
      <c r="A7" s="9">
        <v>1212</v>
      </c>
      <c r="B7" s="9" t="s">
        <v>111</v>
      </c>
      <c r="C7" s="9">
        <v>2</v>
      </c>
      <c r="D7" s="9">
        <v>143933644</v>
      </c>
      <c r="E7" s="9">
        <v>23622813</v>
      </c>
      <c r="F7" s="9">
        <v>21</v>
      </c>
      <c r="G7" s="9">
        <v>-1</v>
      </c>
      <c r="H7" s="9" t="s">
        <v>115</v>
      </c>
      <c r="I7" s="9" t="s">
        <v>122</v>
      </c>
      <c r="J7" s="10">
        <v>31</v>
      </c>
      <c r="K7" s="9">
        <v>2</v>
      </c>
      <c r="L7" s="9">
        <v>143934334</v>
      </c>
      <c r="M7" s="9">
        <v>23622265</v>
      </c>
      <c r="N7" s="9">
        <v>21</v>
      </c>
      <c r="O7" s="9" t="s">
        <v>124</v>
      </c>
      <c r="P7" s="9">
        <f t="shared" si="0"/>
        <v>690</v>
      </c>
      <c r="Q7" s="9">
        <f t="shared" si="1"/>
        <v>548</v>
      </c>
    </row>
    <row r="8" spans="1:17" x14ac:dyDescent="0.2">
      <c r="A8" s="9">
        <v>1213</v>
      </c>
      <c r="B8" s="9" t="s">
        <v>111</v>
      </c>
      <c r="C8" s="9">
        <v>2</v>
      </c>
      <c r="D8" s="9">
        <v>143933644</v>
      </c>
      <c r="E8" s="9">
        <v>23622813</v>
      </c>
      <c r="F8" s="9">
        <v>21</v>
      </c>
      <c r="G8" s="9">
        <v>-1</v>
      </c>
      <c r="H8" s="9" t="s">
        <v>116</v>
      </c>
      <c r="I8" s="9" t="s">
        <v>122</v>
      </c>
      <c r="J8" s="10">
        <v>14</v>
      </c>
      <c r="K8" s="9">
        <v>2</v>
      </c>
      <c r="L8" s="9">
        <v>143934334</v>
      </c>
      <c r="M8" s="9">
        <v>23622265</v>
      </c>
      <c r="N8" s="9">
        <v>21</v>
      </c>
      <c r="O8" s="9" t="s">
        <v>124</v>
      </c>
      <c r="P8" s="9">
        <f t="shared" si="0"/>
        <v>690</v>
      </c>
      <c r="Q8" s="9">
        <f t="shared" si="1"/>
        <v>548</v>
      </c>
    </row>
    <row r="9" spans="1:17" x14ac:dyDescent="0.2">
      <c r="A9" s="9">
        <v>1224</v>
      </c>
      <c r="B9" s="9" t="s">
        <v>111</v>
      </c>
      <c r="C9" s="9">
        <v>2</v>
      </c>
      <c r="D9" s="9">
        <v>144428488</v>
      </c>
      <c r="E9" s="9">
        <v>92235930</v>
      </c>
      <c r="F9" s="9">
        <v>5</v>
      </c>
      <c r="G9" s="9">
        <v>-1</v>
      </c>
      <c r="H9" s="9" t="s">
        <v>117</v>
      </c>
      <c r="I9" s="9" t="s">
        <v>122</v>
      </c>
      <c r="J9" s="10">
        <v>29</v>
      </c>
      <c r="K9" s="9">
        <v>2</v>
      </c>
      <c r="L9" s="9">
        <v>144411546</v>
      </c>
      <c r="M9" s="9">
        <v>92229641</v>
      </c>
      <c r="N9" s="9">
        <v>5</v>
      </c>
      <c r="O9" s="9" t="s">
        <v>33</v>
      </c>
      <c r="P9" s="9">
        <f t="shared" si="0"/>
        <v>16942</v>
      </c>
      <c r="Q9" s="9">
        <f t="shared" si="1"/>
        <v>6289</v>
      </c>
    </row>
    <row r="10" spans="1:17" x14ac:dyDescent="0.2">
      <c r="A10" s="9">
        <v>1222</v>
      </c>
      <c r="B10" s="9" t="s">
        <v>111</v>
      </c>
      <c r="C10" s="9">
        <v>2</v>
      </c>
      <c r="D10" s="9">
        <v>144428488</v>
      </c>
      <c r="E10" s="9">
        <v>92235930</v>
      </c>
      <c r="F10" s="9">
        <v>5</v>
      </c>
      <c r="G10" s="9">
        <v>-1</v>
      </c>
      <c r="H10" s="9" t="s">
        <v>118</v>
      </c>
      <c r="I10" s="9" t="s">
        <v>122</v>
      </c>
      <c r="J10" s="10">
        <v>17</v>
      </c>
      <c r="K10" s="9">
        <v>2</v>
      </c>
      <c r="L10" s="9">
        <v>144411546</v>
      </c>
      <c r="M10" s="9">
        <v>92229641</v>
      </c>
      <c r="N10" s="9">
        <v>5</v>
      </c>
      <c r="O10" s="9" t="s">
        <v>33</v>
      </c>
      <c r="P10" s="9">
        <f t="shared" si="0"/>
        <v>16942</v>
      </c>
      <c r="Q10" s="9">
        <f t="shared" si="1"/>
        <v>6289</v>
      </c>
    </row>
    <row r="11" spans="1:17" x14ac:dyDescent="0.2">
      <c r="A11" s="9">
        <v>1226</v>
      </c>
      <c r="B11" s="9" t="s">
        <v>111</v>
      </c>
      <c r="C11" s="9">
        <v>2</v>
      </c>
      <c r="D11" s="9">
        <v>145059886</v>
      </c>
      <c r="E11" s="9">
        <v>92496257</v>
      </c>
      <c r="F11" s="9">
        <v>5</v>
      </c>
      <c r="G11" s="9">
        <v>-1</v>
      </c>
      <c r="H11" s="9" t="s">
        <v>119</v>
      </c>
      <c r="I11" s="9" t="s">
        <v>122</v>
      </c>
      <c r="J11" s="10">
        <v>25</v>
      </c>
      <c r="K11" s="9">
        <v>2</v>
      </c>
      <c r="L11" s="9">
        <v>145061848</v>
      </c>
      <c r="M11" s="9">
        <v>92494786</v>
      </c>
      <c r="N11" s="9">
        <v>5</v>
      </c>
      <c r="O11" s="9" t="s">
        <v>125</v>
      </c>
      <c r="P11" s="9">
        <f t="shared" si="0"/>
        <v>1962</v>
      </c>
      <c r="Q11" s="9">
        <f t="shared" si="1"/>
        <v>1471</v>
      </c>
    </row>
    <row r="12" spans="1:17" x14ac:dyDescent="0.2">
      <c r="A12" s="9">
        <v>1218</v>
      </c>
      <c r="B12" s="9" t="s">
        <v>111</v>
      </c>
      <c r="C12" s="9">
        <v>2</v>
      </c>
      <c r="D12" s="9">
        <v>144323649</v>
      </c>
      <c r="E12" s="9">
        <v>92235930</v>
      </c>
      <c r="F12" s="9">
        <v>5</v>
      </c>
      <c r="G12" s="9">
        <v>-1</v>
      </c>
      <c r="H12" s="9" t="s">
        <v>120</v>
      </c>
      <c r="I12" s="9" t="s">
        <v>122</v>
      </c>
      <c r="J12" s="10">
        <v>18</v>
      </c>
      <c r="K12" s="9">
        <v>2</v>
      </c>
      <c r="L12" s="9">
        <v>144313181</v>
      </c>
      <c r="M12" s="9">
        <v>92229642</v>
      </c>
      <c r="N12" s="9">
        <v>5</v>
      </c>
      <c r="O12" s="9" t="s">
        <v>123</v>
      </c>
      <c r="P12" s="9">
        <f t="shared" si="0"/>
        <v>10468</v>
      </c>
      <c r="Q12" s="9">
        <f t="shared" si="1"/>
        <v>6288</v>
      </c>
    </row>
    <row r="13" spans="1:17" x14ac:dyDescent="0.2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7" x14ac:dyDescent="0.2">
      <c r="P14" s="57" t="s">
        <v>127</v>
      </c>
      <c r="Q14" s="9">
        <f>AVERAGE(P3:Q12)</f>
        <v>5267.3</v>
      </c>
    </row>
  </sheetData>
  <mergeCells count="2">
    <mergeCell ref="A1:J1"/>
    <mergeCell ref="K1:Q1"/>
  </mergeCells>
  <pageMargins left="0.7" right="0.7" top="0.75" bottom="0.75" header="0.3" footer="0.3"/>
  <pageSetup paperSize="9" scale="78" orientation="landscape" horizontalDpi="0" verticalDpi="0"/>
  <headerFooter>
    <oddHeader>&amp;C&amp;"Calibri,Regular"&amp;K000000Table S08_variants_S3_MWS - sheet: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77DBA-A3A6-F147-93C1-13471135826B}">
  <sheetPr>
    <pageSetUpPr fitToPage="1"/>
  </sheetPr>
  <dimension ref="A1:AH29"/>
  <sheetViews>
    <sheetView tabSelected="1" topLeftCell="D1" workbookViewId="0">
      <selection activeCell="O25" sqref="O25"/>
    </sheetView>
  </sheetViews>
  <sheetFormatPr baseColWidth="10" defaultRowHeight="16" x14ac:dyDescent="0.2"/>
  <cols>
    <col min="1" max="1" width="9.5" bestFit="1" customWidth="1"/>
    <col min="2" max="3" width="14.33203125" bestFit="1" customWidth="1"/>
    <col min="4" max="4" width="4.6640625" bestFit="1" customWidth="1"/>
    <col min="5" max="5" width="11" bestFit="1" customWidth="1"/>
    <col min="6" max="6" width="14.33203125" bestFit="1" customWidth="1"/>
    <col min="7" max="7" width="4.6640625" bestFit="1" customWidth="1"/>
    <col min="8" max="8" width="11" bestFit="1" customWidth="1"/>
    <col min="9" max="9" width="8.33203125" bestFit="1" customWidth="1"/>
    <col min="10" max="10" width="4.83203125" bestFit="1" customWidth="1"/>
    <col min="11" max="11" width="4.6640625" bestFit="1" customWidth="1"/>
    <col min="12" max="13" width="10.1640625" bestFit="1" customWidth="1"/>
    <col min="14" max="14" width="4.6640625" bestFit="1" customWidth="1"/>
    <col min="15" max="15" width="8.1640625" bestFit="1" customWidth="1"/>
    <col min="16" max="16" width="10" bestFit="1" customWidth="1"/>
    <col min="17" max="17" width="7.33203125" bestFit="1" customWidth="1"/>
    <col min="18" max="18" width="12.6640625" bestFit="1" customWidth="1"/>
    <col min="19" max="19" width="14.33203125" bestFit="1" customWidth="1"/>
    <col min="20" max="20" width="7.83203125" bestFit="1" customWidth="1"/>
    <col min="21" max="21" width="8.83203125" bestFit="1" customWidth="1"/>
    <col min="22" max="22" width="12.1640625" bestFit="1" customWidth="1"/>
    <col min="23" max="23" width="42.6640625" bestFit="1" customWidth="1"/>
    <col min="24" max="24" width="4.6640625" bestFit="1" customWidth="1"/>
    <col min="25" max="26" width="10.1640625" bestFit="1" customWidth="1"/>
    <col min="27" max="27" width="4.6640625" bestFit="1" customWidth="1"/>
    <col min="28" max="28" width="7.1640625" bestFit="1" customWidth="1"/>
    <col min="29" max="29" width="10" bestFit="1" customWidth="1"/>
    <col min="30" max="30" width="12" bestFit="1" customWidth="1"/>
    <col min="31" max="31" width="13" bestFit="1" customWidth="1"/>
    <col min="32" max="32" width="14.33203125" bestFit="1" customWidth="1"/>
    <col min="33" max="33" width="7.83203125" bestFit="1" customWidth="1"/>
    <col min="34" max="34" width="8.83203125" bestFit="1" customWidth="1"/>
  </cols>
  <sheetData>
    <row r="1" spans="1:34" x14ac:dyDescent="0.2">
      <c r="A1" s="59" t="s">
        <v>1</v>
      </c>
      <c r="B1" s="59"/>
      <c r="C1" s="59"/>
      <c r="D1" s="59"/>
      <c r="E1" s="59"/>
      <c r="F1" s="59"/>
      <c r="G1" s="59"/>
      <c r="H1" s="60"/>
      <c r="I1" s="69" t="s">
        <v>0</v>
      </c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70"/>
      <c r="V1" s="62" t="s">
        <v>16</v>
      </c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71"/>
    </row>
    <row r="2" spans="1:34" ht="17" thickBot="1" x14ac:dyDescent="0.25">
      <c r="A2" s="3" t="s">
        <v>20</v>
      </c>
      <c r="B2" s="3" t="s">
        <v>13</v>
      </c>
      <c r="C2" s="3" t="s">
        <v>21</v>
      </c>
      <c r="D2" s="3" t="s">
        <v>4</v>
      </c>
      <c r="E2" s="4" t="s">
        <v>22</v>
      </c>
      <c r="F2" s="4" t="s">
        <v>23</v>
      </c>
      <c r="G2" s="3" t="s">
        <v>7</v>
      </c>
      <c r="H2" s="5" t="s">
        <v>24</v>
      </c>
      <c r="I2" s="6" t="s">
        <v>2</v>
      </c>
      <c r="J2" s="6" t="s">
        <v>3</v>
      </c>
      <c r="K2" s="6" t="s">
        <v>4</v>
      </c>
      <c r="L2" s="6" t="s">
        <v>5</v>
      </c>
      <c r="M2" s="6" t="s">
        <v>6</v>
      </c>
      <c r="N2" s="6" t="s">
        <v>7</v>
      </c>
      <c r="O2" s="6" t="s">
        <v>8</v>
      </c>
      <c r="P2" s="6" t="s">
        <v>9</v>
      </c>
      <c r="Q2" s="6" t="s">
        <v>10</v>
      </c>
      <c r="R2" s="6" t="s">
        <v>11</v>
      </c>
      <c r="S2" s="6" t="s">
        <v>13</v>
      </c>
      <c r="T2" s="6" t="s">
        <v>25</v>
      </c>
      <c r="U2" s="7" t="s">
        <v>26</v>
      </c>
      <c r="V2" s="3" t="s">
        <v>2</v>
      </c>
      <c r="W2" s="3" t="s">
        <v>3</v>
      </c>
      <c r="X2" s="3" t="s">
        <v>4</v>
      </c>
      <c r="Y2" s="3" t="s">
        <v>5</v>
      </c>
      <c r="Z2" s="3" t="s">
        <v>6</v>
      </c>
      <c r="AA2" s="3" t="s">
        <v>7</v>
      </c>
      <c r="AB2" s="3" t="s">
        <v>8</v>
      </c>
      <c r="AC2" s="3" t="s">
        <v>17</v>
      </c>
      <c r="AD2" s="3" t="s">
        <v>18</v>
      </c>
      <c r="AE2" s="3" t="s">
        <v>19</v>
      </c>
      <c r="AF2" s="3" t="s">
        <v>13</v>
      </c>
      <c r="AG2" s="3" t="s">
        <v>25</v>
      </c>
      <c r="AH2" s="5" t="s">
        <v>26</v>
      </c>
    </row>
    <row r="3" spans="1:34" ht="17" thickTop="1" x14ac:dyDescent="0.2">
      <c r="A3" s="14">
        <v>2</v>
      </c>
      <c r="B3" s="14" t="s">
        <v>27</v>
      </c>
      <c r="C3" s="14" t="s">
        <v>39</v>
      </c>
      <c r="D3" s="14">
        <v>2</v>
      </c>
      <c r="E3" s="14">
        <v>143934333</v>
      </c>
      <c r="F3" s="14" t="s">
        <v>40</v>
      </c>
      <c r="G3" s="14">
        <v>2</v>
      </c>
      <c r="H3" s="18">
        <v>145074546</v>
      </c>
      <c r="I3" s="14" t="s">
        <v>67</v>
      </c>
      <c r="J3" s="14" t="s">
        <v>63</v>
      </c>
      <c r="K3" s="14">
        <v>2</v>
      </c>
      <c r="L3" s="14">
        <v>143934334</v>
      </c>
      <c r="M3" s="14">
        <v>145074547</v>
      </c>
      <c r="N3" s="14" t="s">
        <v>66</v>
      </c>
      <c r="O3" s="14">
        <v>1140213</v>
      </c>
      <c r="P3" s="14" t="s">
        <v>62</v>
      </c>
      <c r="Q3" s="14">
        <v>3</v>
      </c>
      <c r="R3" s="16" t="s">
        <v>68</v>
      </c>
      <c r="S3" s="14" t="s">
        <v>27</v>
      </c>
      <c r="T3" s="14">
        <f>ABS(L3-E3)</f>
        <v>1</v>
      </c>
      <c r="U3" s="47">
        <f>ABS(M3-H3)</f>
        <v>1</v>
      </c>
      <c r="V3" s="14">
        <v>1212</v>
      </c>
      <c r="W3" s="14" t="s">
        <v>111</v>
      </c>
      <c r="X3" s="14">
        <v>2</v>
      </c>
      <c r="Y3" s="14">
        <v>143933644</v>
      </c>
      <c r="Z3" s="72" t="s">
        <v>126</v>
      </c>
      <c r="AA3" s="72"/>
      <c r="AB3" s="14">
        <v>-1</v>
      </c>
      <c r="AC3" s="14" t="s">
        <v>115</v>
      </c>
      <c r="AD3" s="14" t="s">
        <v>122</v>
      </c>
      <c r="AE3" s="16">
        <v>31</v>
      </c>
      <c r="AF3" s="14" t="s">
        <v>124</v>
      </c>
      <c r="AG3" s="17">
        <f>ABS(Y3-$E$3)</f>
        <v>689</v>
      </c>
      <c r="AH3" s="22"/>
    </row>
    <row r="4" spans="1:34" x14ac:dyDescent="0.2">
      <c r="A4" s="19"/>
      <c r="B4" s="19"/>
      <c r="C4" s="19"/>
      <c r="D4" s="19"/>
      <c r="E4" s="19"/>
      <c r="F4" s="19"/>
      <c r="G4" s="19"/>
      <c r="H4" s="41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41"/>
      <c r="V4" s="19">
        <v>1213</v>
      </c>
      <c r="W4" s="19" t="s">
        <v>111</v>
      </c>
      <c r="X4" s="19">
        <v>2</v>
      </c>
      <c r="Y4" s="19">
        <v>143933644</v>
      </c>
      <c r="Z4" s="74" t="s">
        <v>126</v>
      </c>
      <c r="AA4" s="74"/>
      <c r="AB4" s="19">
        <v>-1</v>
      </c>
      <c r="AC4" s="19" t="s">
        <v>116</v>
      </c>
      <c r="AD4" s="19" t="s">
        <v>122</v>
      </c>
      <c r="AE4" s="19">
        <v>14</v>
      </c>
      <c r="AF4" s="19" t="s">
        <v>124</v>
      </c>
      <c r="AG4" s="21">
        <f>ABS(Y4-$E$3)</f>
        <v>689</v>
      </c>
      <c r="AH4" s="20"/>
    </row>
    <row r="5" spans="1:34" x14ac:dyDescent="0.2">
      <c r="A5" s="26">
        <v>2</v>
      </c>
      <c r="B5" s="26" t="s">
        <v>28</v>
      </c>
      <c r="C5" s="26" t="s">
        <v>41</v>
      </c>
      <c r="D5" s="26">
        <v>2</v>
      </c>
      <c r="E5" s="26">
        <v>145072714</v>
      </c>
      <c r="F5" s="26" t="s">
        <v>42</v>
      </c>
      <c r="G5" s="26">
        <v>21</v>
      </c>
      <c r="H5" s="42">
        <v>23622264</v>
      </c>
      <c r="I5" s="26" t="s">
        <v>85</v>
      </c>
      <c r="J5" s="26" t="s">
        <v>61</v>
      </c>
      <c r="K5" s="26">
        <v>2</v>
      </c>
      <c r="L5" s="26">
        <v>145072715</v>
      </c>
      <c r="M5" s="26">
        <v>23622267</v>
      </c>
      <c r="N5" s="26">
        <v>21</v>
      </c>
      <c r="O5" s="26" t="s">
        <v>66</v>
      </c>
      <c r="P5" s="26" t="s">
        <v>62</v>
      </c>
      <c r="Q5" s="26">
        <v>6</v>
      </c>
      <c r="R5" s="26" t="s">
        <v>86</v>
      </c>
      <c r="S5" s="26" t="s">
        <v>28</v>
      </c>
      <c r="T5" s="26">
        <f>ABS(L5-E5)</f>
        <v>1</v>
      </c>
      <c r="U5" s="42">
        <f>ABS(M5-H5)</f>
        <v>3</v>
      </c>
      <c r="V5" s="26">
        <v>1212</v>
      </c>
      <c r="W5" s="26" t="s">
        <v>111</v>
      </c>
      <c r="X5" s="73" t="s">
        <v>126</v>
      </c>
      <c r="Y5" s="73"/>
      <c r="Z5" s="26">
        <v>23622813</v>
      </c>
      <c r="AA5" s="26">
        <v>21</v>
      </c>
      <c r="AB5" s="26">
        <v>-1</v>
      </c>
      <c r="AC5" s="26" t="s">
        <v>115</v>
      </c>
      <c r="AD5" s="26" t="s">
        <v>122</v>
      </c>
      <c r="AE5" s="26">
        <v>31</v>
      </c>
      <c r="AF5" s="26" t="s">
        <v>124</v>
      </c>
      <c r="AG5" s="36"/>
      <c r="AH5" s="35">
        <f>ABS(Z5-$H$5)</f>
        <v>549</v>
      </c>
    </row>
    <row r="6" spans="1:34" x14ac:dyDescent="0.2">
      <c r="A6" s="27"/>
      <c r="B6" s="27"/>
      <c r="C6" s="27"/>
      <c r="D6" s="27"/>
      <c r="E6" s="27"/>
      <c r="F6" s="27"/>
      <c r="G6" s="27"/>
      <c r="H6" s="43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43"/>
      <c r="V6" s="27">
        <v>1213</v>
      </c>
      <c r="W6" s="27" t="s">
        <v>111</v>
      </c>
      <c r="X6" s="77" t="s">
        <v>126</v>
      </c>
      <c r="Y6" s="77"/>
      <c r="Z6" s="27">
        <v>23622813</v>
      </c>
      <c r="AA6" s="27">
        <v>21</v>
      </c>
      <c r="AB6" s="27">
        <v>-1</v>
      </c>
      <c r="AC6" s="27" t="s">
        <v>116</v>
      </c>
      <c r="AD6" s="27" t="s">
        <v>122</v>
      </c>
      <c r="AE6" s="27">
        <v>14</v>
      </c>
      <c r="AF6" s="27" t="s">
        <v>124</v>
      </c>
      <c r="AG6" s="29"/>
      <c r="AH6" s="35">
        <f>ABS(Z6-$H$5)</f>
        <v>549</v>
      </c>
    </row>
    <row r="7" spans="1:34" x14ac:dyDescent="0.2">
      <c r="A7" s="14">
        <v>5</v>
      </c>
      <c r="B7" s="14" t="s">
        <v>29</v>
      </c>
      <c r="C7" s="14" t="s">
        <v>43</v>
      </c>
      <c r="D7" s="14">
        <v>5</v>
      </c>
      <c r="E7" s="14">
        <v>92229394</v>
      </c>
      <c r="F7" s="14" t="s">
        <v>44</v>
      </c>
      <c r="G7" s="14">
        <v>2</v>
      </c>
      <c r="H7" s="18">
        <v>143960388</v>
      </c>
      <c r="I7" s="14" t="s">
        <v>70</v>
      </c>
      <c r="J7" s="14" t="s">
        <v>61</v>
      </c>
      <c r="K7" s="14">
        <v>5</v>
      </c>
      <c r="L7" s="14">
        <v>92213108</v>
      </c>
      <c r="M7" s="14">
        <v>143960390</v>
      </c>
      <c r="N7" s="14">
        <v>2</v>
      </c>
      <c r="O7" s="14" t="s">
        <v>66</v>
      </c>
      <c r="P7" s="14" t="s">
        <v>62</v>
      </c>
      <c r="Q7" s="14">
        <v>8</v>
      </c>
      <c r="R7" s="14" t="s">
        <v>71</v>
      </c>
      <c r="S7" s="14" t="s">
        <v>29</v>
      </c>
      <c r="T7" s="14">
        <f>ABS(L7-$E$7)</f>
        <v>16286</v>
      </c>
      <c r="U7" s="18">
        <f>ABS(M7-$H$7)</f>
        <v>2</v>
      </c>
      <c r="V7" s="14">
        <v>1221</v>
      </c>
      <c r="W7" s="14" t="s">
        <v>111</v>
      </c>
      <c r="X7" s="48">
        <v>5</v>
      </c>
      <c r="Y7" s="48">
        <v>92235930</v>
      </c>
      <c r="Z7" s="78" t="s">
        <v>126</v>
      </c>
      <c r="AA7" s="78"/>
      <c r="AB7" s="14">
        <v>-1</v>
      </c>
      <c r="AC7" s="14" t="s">
        <v>113</v>
      </c>
      <c r="AD7" s="14" t="s">
        <v>122</v>
      </c>
      <c r="AE7" s="14">
        <v>14</v>
      </c>
      <c r="AF7" s="14" t="s">
        <v>123</v>
      </c>
      <c r="AG7" s="17">
        <f>ABS(Y7-$E$7)</f>
        <v>6536</v>
      </c>
      <c r="AH7" s="37"/>
    </row>
    <row r="8" spans="1:34" x14ac:dyDescent="0.2">
      <c r="A8" s="14"/>
      <c r="B8" s="14"/>
      <c r="C8" s="14"/>
      <c r="D8" s="14"/>
      <c r="E8" s="14"/>
      <c r="F8" s="14"/>
      <c r="G8" s="14"/>
      <c r="H8" s="18"/>
      <c r="I8" s="14" t="s">
        <v>87</v>
      </c>
      <c r="J8" s="14" t="s">
        <v>61</v>
      </c>
      <c r="K8" s="14">
        <v>5</v>
      </c>
      <c r="L8" s="14">
        <v>92229395</v>
      </c>
      <c r="M8" s="14">
        <v>144411546</v>
      </c>
      <c r="N8" s="14">
        <v>2</v>
      </c>
      <c r="O8" s="14" t="s">
        <v>66</v>
      </c>
      <c r="P8" s="14" t="s">
        <v>88</v>
      </c>
      <c r="Q8" s="14">
        <v>16</v>
      </c>
      <c r="R8" s="14" t="s">
        <v>89</v>
      </c>
      <c r="S8" s="9" t="s">
        <v>29</v>
      </c>
      <c r="T8" s="14">
        <f>ABS(L8-$E$7)</f>
        <v>1</v>
      </c>
      <c r="U8" s="18">
        <f>ABS(M8-$H$7)</f>
        <v>451158</v>
      </c>
      <c r="V8" s="14">
        <v>1219</v>
      </c>
      <c r="W8" s="14" t="s">
        <v>111</v>
      </c>
      <c r="X8" s="48">
        <v>5</v>
      </c>
      <c r="Y8" s="48">
        <v>92235930</v>
      </c>
      <c r="Z8" s="75" t="s">
        <v>126</v>
      </c>
      <c r="AA8" s="75"/>
      <c r="AB8" s="14">
        <v>-1</v>
      </c>
      <c r="AC8" s="14" t="s">
        <v>114</v>
      </c>
      <c r="AD8" s="14" t="s">
        <v>122</v>
      </c>
      <c r="AE8" s="14">
        <v>19</v>
      </c>
      <c r="AF8" s="14" t="s">
        <v>123</v>
      </c>
      <c r="AG8" s="17">
        <f t="shared" ref="AG8:AG9" si="0">ABS(Y8-$E$7)</f>
        <v>6536</v>
      </c>
      <c r="AH8" s="15"/>
    </row>
    <row r="9" spans="1:34" x14ac:dyDescent="0.2">
      <c r="A9" s="19"/>
      <c r="B9" s="19"/>
      <c r="C9" s="19"/>
      <c r="D9" s="19"/>
      <c r="E9" s="19"/>
      <c r="F9" s="19"/>
      <c r="G9" s="19"/>
      <c r="H9" s="41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41"/>
      <c r="V9" s="19">
        <v>1218</v>
      </c>
      <c r="W9" s="19" t="s">
        <v>111</v>
      </c>
      <c r="X9" s="50">
        <v>5</v>
      </c>
      <c r="Y9" s="50">
        <v>92235930</v>
      </c>
      <c r="Z9" s="75" t="s">
        <v>126</v>
      </c>
      <c r="AA9" s="75"/>
      <c r="AB9" s="19">
        <v>-1</v>
      </c>
      <c r="AC9" s="19" t="s">
        <v>120</v>
      </c>
      <c r="AD9" s="19" t="s">
        <v>122</v>
      </c>
      <c r="AE9" s="19">
        <v>18</v>
      </c>
      <c r="AF9" s="19" t="s">
        <v>123</v>
      </c>
      <c r="AG9" s="21">
        <f t="shared" si="0"/>
        <v>6536</v>
      </c>
      <c r="AH9" s="20"/>
    </row>
    <row r="10" spans="1:34" x14ac:dyDescent="0.2">
      <c r="A10" s="26">
        <v>5</v>
      </c>
      <c r="B10" s="26" t="s">
        <v>30</v>
      </c>
      <c r="C10" s="26" t="s">
        <v>45</v>
      </c>
      <c r="D10" s="26">
        <v>2</v>
      </c>
      <c r="E10" s="26">
        <v>143934384</v>
      </c>
      <c r="F10" s="26" t="s">
        <v>46</v>
      </c>
      <c r="G10" s="26">
        <v>5</v>
      </c>
      <c r="H10" s="42">
        <v>92494785</v>
      </c>
      <c r="I10" s="26" t="s">
        <v>69</v>
      </c>
      <c r="J10" s="26" t="s">
        <v>61</v>
      </c>
      <c r="K10" s="26">
        <v>2</v>
      </c>
      <c r="L10" s="26">
        <v>143934385</v>
      </c>
      <c r="M10" s="26">
        <v>92489948</v>
      </c>
      <c r="N10" s="26">
        <v>5</v>
      </c>
      <c r="O10" s="26" t="s">
        <v>66</v>
      </c>
      <c r="P10" s="26" t="s">
        <v>62</v>
      </c>
      <c r="Q10" s="26">
        <v>7</v>
      </c>
      <c r="R10" s="26" t="s">
        <v>65</v>
      </c>
      <c r="S10" s="26" t="s">
        <v>30</v>
      </c>
      <c r="T10" s="26">
        <f>ABS(L10-E10)</f>
        <v>1</v>
      </c>
      <c r="U10" s="42">
        <f>ABS(M10-H10)</f>
        <v>4837</v>
      </c>
      <c r="V10" s="26">
        <v>1221</v>
      </c>
      <c r="W10" s="26" t="s">
        <v>111</v>
      </c>
      <c r="X10" s="73" t="s">
        <v>126</v>
      </c>
      <c r="Y10" s="73"/>
      <c r="Z10" s="73" t="s">
        <v>126</v>
      </c>
      <c r="AA10" s="73"/>
      <c r="AB10" s="26">
        <v>-1</v>
      </c>
      <c r="AC10" s="26" t="s">
        <v>113</v>
      </c>
      <c r="AD10" s="26" t="s">
        <v>122</v>
      </c>
      <c r="AE10" s="26">
        <v>14</v>
      </c>
      <c r="AF10" s="26" t="s">
        <v>123</v>
      </c>
      <c r="AG10" s="36"/>
      <c r="AH10" s="35"/>
    </row>
    <row r="11" spans="1:34" x14ac:dyDescent="0.2">
      <c r="A11" s="26"/>
      <c r="B11" s="26"/>
      <c r="C11" s="26"/>
      <c r="D11" s="26"/>
      <c r="E11" s="26"/>
      <c r="F11" s="26"/>
      <c r="G11" s="26"/>
      <c r="H11" s="42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42"/>
      <c r="V11" s="26">
        <v>1219</v>
      </c>
      <c r="W11" s="26" t="s">
        <v>111</v>
      </c>
      <c r="X11" s="76" t="s">
        <v>126</v>
      </c>
      <c r="Y11" s="76"/>
      <c r="Z11" s="76" t="s">
        <v>126</v>
      </c>
      <c r="AA11" s="76"/>
      <c r="AB11" s="26">
        <v>-1</v>
      </c>
      <c r="AC11" s="26" t="s">
        <v>114</v>
      </c>
      <c r="AD11" s="26" t="s">
        <v>122</v>
      </c>
      <c r="AE11" s="26">
        <v>19</v>
      </c>
      <c r="AF11" s="26" t="s">
        <v>123</v>
      </c>
      <c r="AG11" s="36"/>
      <c r="AH11" s="35"/>
    </row>
    <row r="12" spans="1:34" x14ac:dyDescent="0.2">
      <c r="A12" s="27"/>
      <c r="B12" s="27"/>
      <c r="C12" s="27"/>
      <c r="D12" s="27"/>
      <c r="E12" s="27"/>
      <c r="F12" s="27"/>
      <c r="G12" s="27"/>
      <c r="H12" s="43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43"/>
      <c r="V12" s="27">
        <v>1218</v>
      </c>
      <c r="W12" s="27" t="s">
        <v>111</v>
      </c>
      <c r="X12" s="76" t="s">
        <v>126</v>
      </c>
      <c r="Y12" s="76"/>
      <c r="Z12" s="77" t="s">
        <v>126</v>
      </c>
      <c r="AA12" s="77"/>
      <c r="AB12" s="27">
        <v>-1</v>
      </c>
      <c r="AC12" s="27" t="s">
        <v>120</v>
      </c>
      <c r="AD12" s="27" t="s">
        <v>122</v>
      </c>
      <c r="AE12" s="27">
        <v>18</v>
      </c>
      <c r="AF12" s="27" t="s">
        <v>123</v>
      </c>
      <c r="AG12" s="29"/>
      <c r="AH12" s="28"/>
    </row>
    <row r="13" spans="1:34" x14ac:dyDescent="0.2">
      <c r="A13" s="14">
        <v>5</v>
      </c>
      <c r="B13" s="14" t="s">
        <v>31</v>
      </c>
      <c r="C13" s="14" t="s">
        <v>47</v>
      </c>
      <c r="D13" s="14">
        <v>5</v>
      </c>
      <c r="E13" s="14">
        <v>92489948</v>
      </c>
      <c r="F13" s="14" t="s">
        <v>48</v>
      </c>
      <c r="G13" s="14">
        <v>2</v>
      </c>
      <c r="H13" s="18">
        <v>144313180</v>
      </c>
      <c r="I13" s="14" t="s">
        <v>76</v>
      </c>
      <c r="J13" s="14" t="s">
        <v>61</v>
      </c>
      <c r="K13" s="14">
        <v>5</v>
      </c>
      <c r="L13" s="14">
        <v>92489967</v>
      </c>
      <c r="M13" s="14">
        <v>144313183</v>
      </c>
      <c r="N13" s="14">
        <v>2</v>
      </c>
      <c r="O13" s="14" t="s">
        <v>77</v>
      </c>
      <c r="P13" s="14" t="s">
        <v>62</v>
      </c>
      <c r="Q13" s="14">
        <v>4</v>
      </c>
      <c r="R13" s="14" t="s">
        <v>78</v>
      </c>
      <c r="S13" s="14" t="s">
        <v>31</v>
      </c>
      <c r="T13" s="14">
        <f>ABS(L13-$E$13)</f>
        <v>19</v>
      </c>
      <c r="U13" s="18">
        <f>ABS(M13-$H$13)</f>
        <v>3</v>
      </c>
      <c r="V13" s="14">
        <v>1221</v>
      </c>
      <c r="W13" s="14" t="s">
        <v>111</v>
      </c>
      <c r="X13" s="78" t="s">
        <v>126</v>
      </c>
      <c r="Y13" s="78"/>
      <c r="Z13" s="48">
        <v>144327658</v>
      </c>
      <c r="AA13" s="48">
        <v>2</v>
      </c>
      <c r="AB13" s="14">
        <v>-1</v>
      </c>
      <c r="AC13" s="14" t="s">
        <v>113</v>
      </c>
      <c r="AD13" s="14" t="s">
        <v>122</v>
      </c>
      <c r="AE13" s="14">
        <v>14</v>
      </c>
      <c r="AF13" s="14" t="s">
        <v>123</v>
      </c>
      <c r="AG13" s="17"/>
      <c r="AH13" s="15">
        <f>ABS(Z13-$H$13)</f>
        <v>14478</v>
      </c>
    </row>
    <row r="14" spans="1:34" x14ac:dyDescent="0.2">
      <c r="A14" s="14"/>
      <c r="B14" s="14"/>
      <c r="C14" s="14"/>
      <c r="D14" s="14"/>
      <c r="E14" s="14"/>
      <c r="F14" s="14"/>
      <c r="G14" s="14"/>
      <c r="H14" s="18"/>
      <c r="I14" s="14" t="s">
        <v>92</v>
      </c>
      <c r="J14" s="14" t="s">
        <v>61</v>
      </c>
      <c r="K14" s="14">
        <v>5</v>
      </c>
      <c r="L14" s="14">
        <v>92489949</v>
      </c>
      <c r="M14" s="14">
        <v>144313189</v>
      </c>
      <c r="N14" s="14">
        <v>2</v>
      </c>
      <c r="O14" s="14" t="s">
        <v>66</v>
      </c>
      <c r="P14" s="14" t="s">
        <v>62</v>
      </c>
      <c r="Q14" s="14">
        <v>6</v>
      </c>
      <c r="R14" s="14" t="s">
        <v>64</v>
      </c>
      <c r="S14" s="14" t="s">
        <v>31</v>
      </c>
      <c r="T14" s="14">
        <f>ABS(L14-$E$13)</f>
        <v>1</v>
      </c>
      <c r="U14" s="18">
        <f>ABS(M14-$H$13)</f>
        <v>9</v>
      </c>
      <c r="V14" s="14">
        <v>1219</v>
      </c>
      <c r="W14" s="14" t="s">
        <v>111</v>
      </c>
      <c r="X14" s="75" t="s">
        <v>126</v>
      </c>
      <c r="Y14" s="75"/>
      <c r="Z14" s="48">
        <v>144323649</v>
      </c>
      <c r="AA14" s="48">
        <v>2</v>
      </c>
      <c r="AB14" s="14">
        <v>-1</v>
      </c>
      <c r="AC14" s="14" t="s">
        <v>114</v>
      </c>
      <c r="AD14" s="14" t="s">
        <v>122</v>
      </c>
      <c r="AE14" s="14">
        <v>19</v>
      </c>
      <c r="AF14" s="14" t="s">
        <v>123</v>
      </c>
      <c r="AG14" s="17"/>
      <c r="AH14" s="15">
        <f t="shared" ref="AH14:AH15" si="1">ABS(Z14-$H$13)</f>
        <v>10469</v>
      </c>
    </row>
    <row r="15" spans="1:34" x14ac:dyDescent="0.2">
      <c r="A15" s="19"/>
      <c r="B15" s="19"/>
      <c r="C15" s="19"/>
      <c r="D15" s="19"/>
      <c r="E15" s="19"/>
      <c r="F15" s="19"/>
      <c r="G15" s="19"/>
      <c r="H15" s="41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41"/>
      <c r="V15" s="19">
        <v>1218</v>
      </c>
      <c r="W15" s="19" t="s">
        <v>111</v>
      </c>
      <c r="X15" s="74" t="s">
        <v>126</v>
      </c>
      <c r="Y15" s="74"/>
      <c r="Z15" s="19">
        <v>144323649</v>
      </c>
      <c r="AA15" s="19">
        <v>2</v>
      </c>
      <c r="AB15" s="19">
        <v>-1</v>
      </c>
      <c r="AC15" s="19" t="s">
        <v>120</v>
      </c>
      <c r="AD15" s="19" t="s">
        <v>122</v>
      </c>
      <c r="AE15" s="19">
        <v>18</v>
      </c>
      <c r="AF15" s="19" t="s">
        <v>123</v>
      </c>
      <c r="AG15" s="21"/>
      <c r="AH15" s="20">
        <f t="shared" si="1"/>
        <v>10469</v>
      </c>
    </row>
    <row r="16" spans="1:34" x14ac:dyDescent="0.2">
      <c r="A16" s="26">
        <v>5</v>
      </c>
      <c r="B16" s="26" t="s">
        <v>32</v>
      </c>
      <c r="C16" s="26" t="s">
        <v>49</v>
      </c>
      <c r="D16" s="26">
        <v>2</v>
      </c>
      <c r="E16" s="26">
        <v>144385912</v>
      </c>
      <c r="F16" s="26" t="s">
        <v>50</v>
      </c>
      <c r="G16" s="26">
        <v>5</v>
      </c>
      <c r="H16" s="42">
        <v>92481904</v>
      </c>
      <c r="I16" s="26" t="s">
        <v>79</v>
      </c>
      <c r="J16" s="26" t="s">
        <v>61</v>
      </c>
      <c r="K16" s="26">
        <v>2</v>
      </c>
      <c r="L16" s="26">
        <v>144385914</v>
      </c>
      <c r="M16" s="26">
        <v>92478819</v>
      </c>
      <c r="N16" s="26">
        <v>5</v>
      </c>
      <c r="O16" s="26" t="s">
        <v>66</v>
      </c>
      <c r="P16" s="26" t="s">
        <v>62</v>
      </c>
      <c r="Q16" s="26">
        <v>6</v>
      </c>
      <c r="R16" s="26" t="s">
        <v>80</v>
      </c>
      <c r="S16" s="26" t="s">
        <v>32</v>
      </c>
      <c r="T16" s="26">
        <f>ABS(L16-$E$16)</f>
        <v>2</v>
      </c>
      <c r="U16" s="42">
        <f>ABS(M16-$H$16)</f>
        <v>3085</v>
      </c>
      <c r="V16" s="26">
        <v>1221</v>
      </c>
      <c r="W16" s="26" t="s">
        <v>111</v>
      </c>
      <c r="X16" s="26">
        <v>2</v>
      </c>
      <c r="Y16" s="26">
        <v>144384951</v>
      </c>
      <c r="Z16" s="26">
        <v>92478678</v>
      </c>
      <c r="AA16" s="26">
        <v>5</v>
      </c>
      <c r="AB16" s="26">
        <v>-1</v>
      </c>
      <c r="AC16" s="26" t="s">
        <v>113</v>
      </c>
      <c r="AD16" s="26" t="s">
        <v>122</v>
      </c>
      <c r="AE16" s="26">
        <v>14</v>
      </c>
      <c r="AF16" s="26" t="s">
        <v>123</v>
      </c>
      <c r="AG16" s="36">
        <f>ABS(Y16-$E$16)</f>
        <v>961</v>
      </c>
      <c r="AH16" s="39">
        <f>ABS(Z16-$H$16)</f>
        <v>3226</v>
      </c>
    </row>
    <row r="17" spans="1:34" x14ac:dyDescent="0.2">
      <c r="A17" s="26"/>
      <c r="B17" s="26"/>
      <c r="C17" s="26"/>
      <c r="D17" s="26"/>
      <c r="E17" s="26"/>
      <c r="F17" s="26"/>
      <c r="G17" s="26"/>
      <c r="H17" s="42"/>
      <c r="I17" s="26" t="s">
        <v>90</v>
      </c>
      <c r="J17" s="26" t="s">
        <v>61</v>
      </c>
      <c r="K17" s="26">
        <v>2</v>
      </c>
      <c r="L17" s="26">
        <v>144373609</v>
      </c>
      <c r="M17" s="26">
        <v>92481907</v>
      </c>
      <c r="N17" s="26">
        <v>5</v>
      </c>
      <c r="O17" s="26" t="s">
        <v>66</v>
      </c>
      <c r="P17" s="26" t="s">
        <v>62</v>
      </c>
      <c r="Q17" s="26">
        <v>7</v>
      </c>
      <c r="R17" s="26" t="s">
        <v>91</v>
      </c>
      <c r="S17" s="26" t="s">
        <v>32</v>
      </c>
      <c r="T17" s="26">
        <f>ABS(L17-$E$16)</f>
        <v>12303</v>
      </c>
      <c r="U17" s="42">
        <f>ABS(M17-$H$16)</f>
        <v>3</v>
      </c>
      <c r="V17" s="26">
        <v>1219</v>
      </c>
      <c r="W17" s="26" t="s">
        <v>111</v>
      </c>
      <c r="X17" s="26">
        <v>2</v>
      </c>
      <c r="Y17" s="26">
        <v>144384951</v>
      </c>
      <c r="Z17" s="26">
        <v>92478678</v>
      </c>
      <c r="AA17" s="26">
        <v>5</v>
      </c>
      <c r="AB17" s="26">
        <v>-1</v>
      </c>
      <c r="AC17" s="26" t="s">
        <v>114</v>
      </c>
      <c r="AD17" s="26" t="s">
        <v>122</v>
      </c>
      <c r="AE17" s="26">
        <v>19</v>
      </c>
      <c r="AF17" s="26" t="s">
        <v>123</v>
      </c>
      <c r="AG17" s="36">
        <f t="shared" ref="AG17:AG18" si="2">ABS(Y17-$E$16)</f>
        <v>961</v>
      </c>
      <c r="AH17" s="35">
        <f t="shared" ref="AH17:AH18" si="3">ABS(Z17-$H$16)</f>
        <v>3226</v>
      </c>
    </row>
    <row r="18" spans="1:34" x14ac:dyDescent="0.2">
      <c r="A18" s="27"/>
      <c r="B18" s="27"/>
      <c r="C18" s="27"/>
      <c r="D18" s="27"/>
      <c r="E18" s="27"/>
      <c r="F18" s="27"/>
      <c r="G18" s="27"/>
      <c r="H18" s="43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43"/>
      <c r="V18" s="27">
        <v>1218</v>
      </c>
      <c r="W18" s="27" t="s">
        <v>111</v>
      </c>
      <c r="X18" s="49">
        <v>2</v>
      </c>
      <c r="Y18" s="49">
        <v>144384951</v>
      </c>
      <c r="Z18" s="49">
        <v>92478678</v>
      </c>
      <c r="AA18" s="49">
        <v>5</v>
      </c>
      <c r="AB18" s="27">
        <v>-1</v>
      </c>
      <c r="AC18" s="27" t="s">
        <v>120</v>
      </c>
      <c r="AD18" s="27" t="s">
        <v>122</v>
      </c>
      <c r="AE18" s="27">
        <v>18</v>
      </c>
      <c r="AF18" s="27" t="s">
        <v>123</v>
      </c>
      <c r="AG18" s="29">
        <f t="shared" si="2"/>
        <v>961</v>
      </c>
      <c r="AH18" s="28">
        <f t="shared" si="3"/>
        <v>3226</v>
      </c>
    </row>
    <row r="19" spans="1:34" x14ac:dyDescent="0.2">
      <c r="A19" s="14">
        <v>5</v>
      </c>
      <c r="B19" s="14" t="s">
        <v>33</v>
      </c>
      <c r="C19" s="14" t="s">
        <v>51</v>
      </c>
      <c r="D19" s="14">
        <v>5</v>
      </c>
      <c r="E19" s="14">
        <v>92229641</v>
      </c>
      <c r="F19" s="14" t="s">
        <v>52</v>
      </c>
      <c r="G19" s="14">
        <v>2</v>
      </c>
      <c r="H19" s="18">
        <v>144411546</v>
      </c>
      <c r="I19" s="14" t="s">
        <v>81</v>
      </c>
      <c r="J19" s="14" t="s">
        <v>61</v>
      </c>
      <c r="K19" s="14">
        <v>5</v>
      </c>
      <c r="L19" s="14">
        <v>92229641</v>
      </c>
      <c r="M19" s="14">
        <v>144411547</v>
      </c>
      <c r="N19" s="14">
        <v>2</v>
      </c>
      <c r="O19" s="14" t="s">
        <v>66</v>
      </c>
      <c r="P19" s="14" t="s">
        <v>62</v>
      </c>
      <c r="Q19" s="14">
        <v>7</v>
      </c>
      <c r="R19" s="14" t="s">
        <v>82</v>
      </c>
      <c r="S19" s="14" t="s">
        <v>33</v>
      </c>
      <c r="T19" s="14">
        <f>ABS(L19-E19)</f>
        <v>0</v>
      </c>
      <c r="U19" s="18">
        <f>ABS(M19-H19)</f>
        <v>1</v>
      </c>
      <c r="V19" s="14">
        <v>1224</v>
      </c>
      <c r="W19" s="14" t="s">
        <v>111</v>
      </c>
      <c r="X19" s="14">
        <v>5</v>
      </c>
      <c r="Y19" s="14">
        <v>92235930</v>
      </c>
      <c r="Z19" s="14">
        <v>144428488</v>
      </c>
      <c r="AA19" s="14">
        <v>2</v>
      </c>
      <c r="AB19" s="14">
        <v>-1</v>
      </c>
      <c r="AC19" s="14" t="s">
        <v>117</v>
      </c>
      <c r="AD19" s="14" t="s">
        <v>122</v>
      </c>
      <c r="AE19" s="14">
        <v>29</v>
      </c>
      <c r="AF19" s="14" t="s">
        <v>33</v>
      </c>
      <c r="AG19" s="17">
        <f>ABS(Y19-$E$19)</f>
        <v>6289</v>
      </c>
      <c r="AH19" s="37">
        <f>ABS(Z19-$H$19)</f>
        <v>16942</v>
      </c>
    </row>
    <row r="20" spans="1:34" x14ac:dyDescent="0.2">
      <c r="A20" s="19"/>
      <c r="B20" s="19"/>
      <c r="C20" s="19"/>
      <c r="D20" s="19"/>
      <c r="E20" s="19"/>
      <c r="F20" s="19"/>
      <c r="G20" s="19"/>
      <c r="H20" s="41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41"/>
      <c r="V20" s="19">
        <v>1222</v>
      </c>
      <c r="W20" s="19" t="s">
        <v>111</v>
      </c>
      <c r="X20" s="19">
        <v>5</v>
      </c>
      <c r="Y20" s="14">
        <v>92235930</v>
      </c>
      <c r="Z20" s="14">
        <v>144428488</v>
      </c>
      <c r="AA20" s="19">
        <v>2</v>
      </c>
      <c r="AB20" s="19">
        <v>-1</v>
      </c>
      <c r="AC20" s="19" t="s">
        <v>118</v>
      </c>
      <c r="AD20" s="19" t="s">
        <v>122</v>
      </c>
      <c r="AE20" s="19">
        <v>17</v>
      </c>
      <c r="AF20" s="19" t="s">
        <v>33</v>
      </c>
      <c r="AG20" s="17">
        <f>ABS(Y20-$E$19)</f>
        <v>6289</v>
      </c>
      <c r="AH20" s="20">
        <f>ABS(Z20-$H$19)</f>
        <v>16942</v>
      </c>
    </row>
    <row r="21" spans="1:34" x14ac:dyDescent="0.2">
      <c r="A21" s="32">
        <v>5</v>
      </c>
      <c r="B21" s="32" t="s">
        <v>34</v>
      </c>
      <c r="C21" s="32" t="s">
        <v>53</v>
      </c>
      <c r="D21" s="32">
        <v>2</v>
      </c>
      <c r="E21" s="32">
        <v>145061847</v>
      </c>
      <c r="F21" s="32" t="s">
        <v>54</v>
      </c>
      <c r="G21" s="32">
        <v>2</v>
      </c>
      <c r="H21" s="44">
        <v>145070083</v>
      </c>
      <c r="I21" s="32" t="s">
        <v>83</v>
      </c>
      <c r="J21" s="32" t="s">
        <v>63</v>
      </c>
      <c r="K21" s="32">
        <v>2</v>
      </c>
      <c r="L21" s="32">
        <v>145061848</v>
      </c>
      <c r="M21" s="32">
        <v>145070084</v>
      </c>
      <c r="N21" s="32" t="s">
        <v>66</v>
      </c>
      <c r="O21" s="32">
        <v>8236</v>
      </c>
      <c r="P21" s="32" t="s">
        <v>62</v>
      </c>
      <c r="Q21" s="32">
        <v>10</v>
      </c>
      <c r="R21" s="32" t="s">
        <v>84</v>
      </c>
      <c r="S21" s="32" t="s">
        <v>34</v>
      </c>
      <c r="T21" s="32">
        <f>ABS(L21-E21)</f>
        <v>1</v>
      </c>
      <c r="U21" s="44">
        <f>ABS(M21-H21)</f>
        <v>1</v>
      </c>
      <c r="V21" s="32">
        <v>1226</v>
      </c>
      <c r="W21" s="32" t="s">
        <v>111</v>
      </c>
      <c r="X21" s="32">
        <v>2</v>
      </c>
      <c r="Y21" s="32">
        <v>145059886</v>
      </c>
      <c r="Z21" s="64" t="s">
        <v>126</v>
      </c>
      <c r="AA21" s="64"/>
      <c r="AB21" s="32">
        <v>-1</v>
      </c>
      <c r="AC21" s="32" t="s">
        <v>119</v>
      </c>
      <c r="AD21" s="32" t="s">
        <v>122</v>
      </c>
      <c r="AE21" s="32">
        <v>25</v>
      </c>
      <c r="AF21" s="32" t="s">
        <v>125</v>
      </c>
      <c r="AG21" s="34">
        <f>ABS(Y21-E21)</f>
        <v>1961</v>
      </c>
      <c r="AH21" s="33"/>
    </row>
    <row r="22" spans="1:34" x14ac:dyDescent="0.2">
      <c r="A22" s="23">
        <v>5</v>
      </c>
      <c r="B22" s="23" t="s">
        <v>35</v>
      </c>
      <c r="C22" s="23" t="s">
        <v>55</v>
      </c>
      <c r="D22" s="23">
        <v>2</v>
      </c>
      <c r="E22" s="23">
        <v>145061923</v>
      </c>
      <c r="F22" s="23" t="s">
        <v>56</v>
      </c>
      <c r="G22" s="23">
        <v>2</v>
      </c>
      <c r="H22" s="45">
        <v>144313123</v>
      </c>
      <c r="I22" s="66" t="s">
        <v>134</v>
      </c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8"/>
      <c r="V22" s="23">
        <v>1226</v>
      </c>
      <c r="W22" s="23" t="s">
        <v>111</v>
      </c>
      <c r="X22" s="67" t="s">
        <v>126</v>
      </c>
      <c r="Y22" s="67"/>
      <c r="Z22" s="67" t="s">
        <v>126</v>
      </c>
      <c r="AA22" s="67"/>
      <c r="AB22" s="23">
        <v>-1</v>
      </c>
      <c r="AC22" s="23" t="s">
        <v>119</v>
      </c>
      <c r="AD22" s="23" t="s">
        <v>122</v>
      </c>
      <c r="AE22" s="23">
        <v>25</v>
      </c>
      <c r="AF22" s="23" t="s">
        <v>125</v>
      </c>
      <c r="AG22" s="25"/>
      <c r="AH22" s="24"/>
    </row>
    <row r="23" spans="1:34" x14ac:dyDescent="0.2">
      <c r="A23" s="38">
        <v>5</v>
      </c>
      <c r="B23" s="38" t="s">
        <v>36</v>
      </c>
      <c r="C23" s="38" t="s">
        <v>57</v>
      </c>
      <c r="D23" s="38">
        <v>2</v>
      </c>
      <c r="E23" s="38">
        <v>144301751</v>
      </c>
      <c r="F23" s="38" t="s">
        <v>46</v>
      </c>
      <c r="G23" s="38">
        <v>5</v>
      </c>
      <c r="H23" s="46">
        <v>92494785</v>
      </c>
      <c r="I23" s="38" t="s">
        <v>74</v>
      </c>
      <c r="J23" s="38" t="s">
        <v>61</v>
      </c>
      <c r="K23" s="38">
        <v>2</v>
      </c>
      <c r="L23" s="38">
        <v>144301752</v>
      </c>
      <c r="M23" s="38">
        <v>92494784</v>
      </c>
      <c r="N23" s="38">
        <v>5</v>
      </c>
      <c r="O23" s="38" t="s">
        <v>66</v>
      </c>
      <c r="P23" s="38" t="s">
        <v>62</v>
      </c>
      <c r="Q23" s="38">
        <v>6</v>
      </c>
      <c r="R23" s="38" t="s">
        <v>75</v>
      </c>
      <c r="S23" s="38" t="s">
        <v>36</v>
      </c>
      <c r="T23" s="26">
        <f>ABS(L23-$E$23)</f>
        <v>1</v>
      </c>
      <c r="U23" s="46">
        <f>ABS(M23-$H$23)</f>
        <v>1</v>
      </c>
      <c r="V23" s="38">
        <v>1226</v>
      </c>
      <c r="W23" s="38" t="s">
        <v>111</v>
      </c>
      <c r="X23" s="73" t="s">
        <v>126</v>
      </c>
      <c r="Y23" s="73"/>
      <c r="Z23" s="38">
        <v>92496257</v>
      </c>
      <c r="AA23" s="38">
        <v>5</v>
      </c>
      <c r="AB23" s="38">
        <v>-1</v>
      </c>
      <c r="AC23" s="38" t="s">
        <v>119</v>
      </c>
      <c r="AD23" s="38" t="s">
        <v>122</v>
      </c>
      <c r="AE23" s="38">
        <v>25</v>
      </c>
      <c r="AF23" s="38" t="s">
        <v>125</v>
      </c>
      <c r="AG23" s="40"/>
      <c r="AH23" s="39">
        <f>ABS(Z23-H23)</f>
        <v>1472</v>
      </c>
    </row>
    <row r="24" spans="1:34" x14ac:dyDescent="0.2">
      <c r="A24" s="27"/>
      <c r="B24" s="27"/>
      <c r="C24" s="27"/>
      <c r="D24" s="27"/>
      <c r="E24" s="27"/>
      <c r="F24" s="27"/>
      <c r="G24" s="27"/>
      <c r="H24" s="43"/>
      <c r="I24" s="27" t="s">
        <v>93</v>
      </c>
      <c r="J24" s="27" t="s">
        <v>61</v>
      </c>
      <c r="K24" s="27">
        <v>2</v>
      </c>
      <c r="L24" s="27">
        <v>144301751</v>
      </c>
      <c r="M24" s="27">
        <v>92494787</v>
      </c>
      <c r="N24" s="27">
        <v>5</v>
      </c>
      <c r="O24" s="27" t="s">
        <v>66</v>
      </c>
      <c r="P24" s="27" t="s">
        <v>62</v>
      </c>
      <c r="Q24" s="27">
        <v>13</v>
      </c>
      <c r="R24" s="27" t="s">
        <v>94</v>
      </c>
      <c r="S24" s="27" t="s">
        <v>36</v>
      </c>
      <c r="T24" s="26">
        <f>ABS(L24-$E$23)</f>
        <v>0</v>
      </c>
      <c r="U24" s="43">
        <f>ABS(M24-$H$23)</f>
        <v>2</v>
      </c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9"/>
      <c r="AH24" s="28"/>
    </row>
    <row r="25" spans="1:34" x14ac:dyDescent="0.2">
      <c r="A25" s="23">
        <v>21</v>
      </c>
      <c r="B25" s="23" t="s">
        <v>37</v>
      </c>
      <c r="C25" s="23" t="s">
        <v>58</v>
      </c>
      <c r="D25" s="23">
        <v>21</v>
      </c>
      <c r="E25" s="23">
        <v>23621186</v>
      </c>
      <c r="F25" s="23" t="s">
        <v>59</v>
      </c>
      <c r="G25" s="23">
        <v>2</v>
      </c>
      <c r="H25" s="45">
        <v>143961587</v>
      </c>
      <c r="I25" s="23" t="s">
        <v>72</v>
      </c>
      <c r="J25" s="23" t="s">
        <v>61</v>
      </c>
      <c r="K25" s="23">
        <v>21</v>
      </c>
      <c r="L25" s="23">
        <v>23611493</v>
      </c>
      <c r="M25" s="23">
        <v>143961588</v>
      </c>
      <c r="N25" s="23">
        <v>2</v>
      </c>
      <c r="O25" s="23" t="s">
        <v>66</v>
      </c>
      <c r="P25" s="23" t="s">
        <v>62</v>
      </c>
      <c r="Q25" s="23">
        <v>7</v>
      </c>
      <c r="R25" s="23" t="s">
        <v>73</v>
      </c>
      <c r="S25" s="23" t="s">
        <v>37</v>
      </c>
      <c r="T25" s="23">
        <f>ABS(L25-E25)</f>
        <v>9693</v>
      </c>
      <c r="U25" s="45">
        <f>ABS(M25-H25)</f>
        <v>1</v>
      </c>
      <c r="V25" s="23">
        <v>1214</v>
      </c>
      <c r="W25" s="23" t="s">
        <v>111</v>
      </c>
      <c r="X25" s="23">
        <v>21</v>
      </c>
      <c r="Y25" s="23">
        <v>23609704</v>
      </c>
      <c r="Z25" s="23">
        <v>143961713</v>
      </c>
      <c r="AA25" s="23">
        <v>2</v>
      </c>
      <c r="AB25" s="23">
        <v>-1</v>
      </c>
      <c r="AC25" s="23" t="s">
        <v>112</v>
      </c>
      <c r="AD25" s="23" t="s">
        <v>122</v>
      </c>
      <c r="AE25" s="23">
        <v>29</v>
      </c>
      <c r="AF25" s="23" t="s">
        <v>37</v>
      </c>
      <c r="AG25" s="25">
        <f>ABS(Y25-E25)</f>
        <v>11482</v>
      </c>
      <c r="AH25" s="24">
        <f>ABS(Z25-H25)</f>
        <v>126</v>
      </c>
    </row>
    <row r="26" spans="1:34" x14ac:dyDescent="0.2">
      <c r="A26" s="26">
        <v>21</v>
      </c>
      <c r="B26" s="27" t="s">
        <v>38</v>
      </c>
      <c r="C26" s="27" t="s">
        <v>60</v>
      </c>
      <c r="D26" s="27">
        <v>2</v>
      </c>
      <c r="E26" s="27">
        <v>144301058</v>
      </c>
      <c r="F26" s="27" t="s">
        <v>135</v>
      </c>
      <c r="G26" s="27">
        <v>2</v>
      </c>
      <c r="H26" s="43">
        <v>145075679</v>
      </c>
      <c r="I26" s="63" t="s">
        <v>134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5"/>
      <c r="V26" s="30">
        <v>1216</v>
      </c>
      <c r="W26" s="27" t="s">
        <v>109</v>
      </c>
      <c r="X26" s="27">
        <v>2</v>
      </c>
      <c r="Y26" s="27">
        <v>144298334</v>
      </c>
      <c r="Z26" s="27">
        <v>145089189</v>
      </c>
      <c r="AA26" s="27" t="s">
        <v>66</v>
      </c>
      <c r="AB26" s="27">
        <v>774665</v>
      </c>
      <c r="AC26" s="27" t="s">
        <v>110</v>
      </c>
      <c r="AD26" s="27" t="s">
        <v>121</v>
      </c>
      <c r="AE26" s="31">
        <v>34</v>
      </c>
      <c r="AF26" s="27" t="s">
        <v>38</v>
      </c>
      <c r="AG26" s="29">
        <f>ABS(Y26-E26)</f>
        <v>2724</v>
      </c>
      <c r="AH26" s="28">
        <f>ABS(Z26-H26)</f>
        <v>13510</v>
      </c>
    </row>
    <row r="27" spans="1:34" x14ac:dyDescent="0.2">
      <c r="A27" s="8"/>
      <c r="V27" s="8"/>
    </row>
    <row r="28" spans="1:34" x14ac:dyDescent="0.2">
      <c r="S28" s="51"/>
      <c r="V28" s="52" t="s">
        <v>128</v>
      </c>
      <c r="W28" t="s">
        <v>132</v>
      </c>
      <c r="AF28" s="51"/>
    </row>
    <row r="29" spans="1:34" x14ac:dyDescent="0.2">
      <c r="S29" s="51"/>
      <c r="AF29" s="51"/>
    </row>
  </sheetData>
  <mergeCells count="25">
    <mergeCell ref="X23:Y23"/>
    <mergeCell ref="X13:Y13"/>
    <mergeCell ref="X14:Y14"/>
    <mergeCell ref="Z8:AA8"/>
    <mergeCell ref="X11:Y11"/>
    <mergeCell ref="Z11:AA11"/>
    <mergeCell ref="Z21:AA21"/>
    <mergeCell ref="X22:Y22"/>
    <mergeCell ref="Z22:AA22"/>
    <mergeCell ref="I26:U26"/>
    <mergeCell ref="I22:U22"/>
    <mergeCell ref="A1:H1"/>
    <mergeCell ref="I1:U1"/>
    <mergeCell ref="V1:AH1"/>
    <mergeCell ref="Z3:AA3"/>
    <mergeCell ref="X5:Y5"/>
    <mergeCell ref="Z4:AA4"/>
    <mergeCell ref="Z9:AA9"/>
    <mergeCell ref="X12:Y12"/>
    <mergeCell ref="Z12:AA12"/>
    <mergeCell ref="X15:Y15"/>
    <mergeCell ref="X6:Y6"/>
    <mergeCell ref="Z7:AA7"/>
    <mergeCell ref="X10:Y10"/>
    <mergeCell ref="Z10:AA10"/>
  </mergeCells>
  <pageMargins left="0.7" right="0.7" top="0.75" bottom="0.75" header="0.3" footer="0.3"/>
  <pageSetup paperSize="9" scale="34" orientation="landscape" horizontalDpi="0" verticalDpi="0"/>
  <headerFooter>
    <oddHeader>&amp;C&amp;"Calibri,Regular"&amp;K000000Table S08_variants_S3_MWS - sheet: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S3_LRS</vt:lpstr>
      <vt:lpstr>S3_OGM</vt:lpstr>
      <vt:lpstr>S3_fragments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Griet De Clercq</cp:lastModifiedBy>
  <cp:lastPrinted>2024-03-27T13:45:42Z</cp:lastPrinted>
  <dcterms:created xsi:type="dcterms:W3CDTF">2023-07-11T10:19:43Z</dcterms:created>
  <dcterms:modified xsi:type="dcterms:W3CDTF">2024-03-27T13:47:33Z</dcterms:modified>
</cp:coreProperties>
</file>