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EuropeanJournalOfHumanGenetics/supp_data/02_suppTables/"/>
    </mc:Choice>
  </mc:AlternateContent>
  <xr:revisionPtr revIDLastSave="7" documentId="13_ncr:1_{ECAE62FD-788B-2347-8682-6B48439D0E04}" xr6:coauthVersionLast="47" xr6:coauthVersionMax="47" xr10:uidLastSave="{B547700F-5F58-0947-B08F-8073B025F20D}"/>
  <bookViews>
    <workbookView xWindow="0" yWindow="500" windowWidth="38400" windowHeight="21100" xr2:uid="{0469FAF8-7D8F-A047-8F61-97F9756237E4}"/>
  </bookViews>
  <sheets>
    <sheet name="S5_LRS" sheetId="1" r:id="rId1"/>
    <sheet name="S5_OGM" sheetId="2" r:id="rId2"/>
    <sheet name="S5_frag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7" i="3" l="1"/>
  <c r="AH16" i="3"/>
  <c r="AH15" i="3"/>
  <c r="AH14" i="3"/>
  <c r="AH13" i="3"/>
  <c r="AH12" i="3"/>
  <c r="AH11" i="3"/>
  <c r="AH6" i="3"/>
  <c r="AH4" i="3"/>
  <c r="AH5" i="3"/>
  <c r="AH7" i="3"/>
  <c r="AH8" i="3"/>
  <c r="AH9" i="3"/>
  <c r="AH10" i="3"/>
  <c r="AH18" i="3"/>
  <c r="AH3" i="3"/>
  <c r="AG17" i="3"/>
  <c r="AG16" i="3"/>
  <c r="AG15" i="3"/>
  <c r="AG13" i="3"/>
  <c r="AG12" i="3"/>
  <c r="AG11" i="3"/>
  <c r="AG6" i="3"/>
  <c r="AG4" i="3"/>
  <c r="AG5" i="3"/>
  <c r="AG7" i="3"/>
  <c r="AG8" i="3"/>
  <c r="AG9" i="3"/>
  <c r="AG10" i="3"/>
  <c r="AG14" i="3"/>
  <c r="AG18" i="3"/>
  <c r="AG3" i="3"/>
  <c r="Q14" i="2" l="1"/>
  <c r="Q7" i="2"/>
  <c r="Q4" i="2"/>
  <c r="Q5" i="2"/>
  <c r="Q6" i="2"/>
  <c r="Q8" i="2"/>
  <c r="Q9" i="2"/>
  <c r="Q10" i="2"/>
  <c r="Q11" i="2"/>
  <c r="Q12" i="2"/>
  <c r="Q3" i="2"/>
  <c r="P4" i="2"/>
  <c r="P5" i="2"/>
  <c r="P6" i="2"/>
  <c r="P7" i="2"/>
  <c r="P8" i="2"/>
  <c r="P9" i="2"/>
  <c r="P10" i="2"/>
  <c r="P11" i="2"/>
  <c r="P12" i="2"/>
  <c r="P3" i="2"/>
  <c r="U5" i="3" l="1"/>
  <c r="U7" i="3"/>
  <c r="U8" i="3"/>
  <c r="U9" i="3"/>
  <c r="U10" i="3"/>
  <c r="U14" i="3"/>
  <c r="U18" i="3"/>
  <c r="U3" i="3"/>
  <c r="T8" i="3"/>
  <c r="T9" i="3"/>
  <c r="T5" i="3"/>
  <c r="T7" i="3"/>
  <c r="T10" i="3"/>
  <c r="T14" i="3"/>
  <c r="T18" i="3"/>
  <c r="T3" i="3"/>
  <c r="R13" i="1"/>
  <c r="R12" i="1"/>
  <c r="R4" i="1"/>
  <c r="R5" i="1"/>
  <c r="R6" i="1"/>
  <c r="R7" i="1"/>
  <c r="R8" i="1"/>
  <c r="R9" i="1"/>
  <c r="R10" i="1"/>
  <c r="R3" i="1"/>
  <c r="Q4" i="1"/>
  <c r="Q5" i="1"/>
  <c r="Q6" i="1"/>
  <c r="Q7" i="1"/>
  <c r="Q8" i="1"/>
  <c r="Q9" i="1"/>
  <c r="Q10" i="1"/>
  <c r="Q3" i="1"/>
</calcChain>
</file>

<file path=xl/sharedStrings.xml><?xml version="1.0" encoding="utf-8"?>
<sst xmlns="http://schemas.openxmlformats.org/spreadsheetml/2006/main" count="344" uniqueCount="95">
  <si>
    <t>sniffles2.0.7</t>
  </si>
  <si>
    <t>manual curation</t>
  </si>
  <si>
    <t>SV_ID</t>
  </si>
  <si>
    <t>type</t>
  </si>
  <si>
    <t>chr1</t>
  </si>
  <si>
    <t>start</t>
  </si>
  <si>
    <t>end</t>
  </si>
  <si>
    <t>chr2</t>
  </si>
  <si>
    <t>length</t>
  </si>
  <si>
    <t>precision</t>
  </si>
  <si>
    <t>support</t>
  </si>
  <si>
    <t>GT:GQ:DR:DV</t>
  </si>
  <si>
    <t>fragment_long</t>
  </si>
  <si>
    <t>fragment_haplo</t>
  </si>
  <si>
    <t>start_diff</t>
  </si>
  <si>
    <t>end_diff</t>
  </si>
  <si>
    <t>Bionano Solve &amp; Access</t>
  </si>
  <si>
    <t>confidence</t>
  </si>
  <si>
    <t>zygosity</t>
  </si>
  <si>
    <t>self molecules</t>
  </si>
  <si>
    <t>derivative</t>
  </si>
  <si>
    <t>fragment1_long</t>
  </si>
  <si>
    <t>breakpoint1</t>
  </si>
  <si>
    <t>fragment2_long</t>
  </si>
  <si>
    <t>breakpoint2</t>
  </si>
  <si>
    <t>diff_left</t>
  </si>
  <si>
    <t>diff_right</t>
  </si>
  <si>
    <t>2A/2B</t>
  </si>
  <si>
    <t>2C/2D</t>
  </si>
  <si>
    <t>2B/2C</t>
  </si>
  <si>
    <t>2H/2I</t>
  </si>
  <si>
    <t>2G/2H</t>
  </si>
  <si>
    <t>2F/2G</t>
  </si>
  <si>
    <t>2D/2E</t>
  </si>
  <si>
    <t>2E/2F</t>
  </si>
  <si>
    <t>BND</t>
  </si>
  <si>
    <t>PRECISE</t>
  </si>
  <si>
    <t>INV</t>
  </si>
  <si>
    <t>n.a.</t>
  </si>
  <si>
    <t>MEAN</t>
  </si>
  <si>
    <t>6615S1</t>
  </si>
  <si>
    <t>4BADS</t>
  </si>
  <si>
    <t>A596S1</t>
  </si>
  <si>
    <t>A5C0S1</t>
  </si>
  <si>
    <t>BE67S1</t>
  </si>
  <si>
    <t>5909S1</t>
  </si>
  <si>
    <t>4BEFS6</t>
  </si>
  <si>
    <t>7907S6</t>
  </si>
  <si>
    <t>0/1:60:17:26</t>
  </si>
  <si>
    <t>DEL</t>
  </si>
  <si>
    <t>0/0:60:39:1</t>
  </si>
  <si>
    <t>0/1:29:18:8</t>
  </si>
  <si>
    <t>0/1:7:3:8</t>
  </si>
  <si>
    <t>1/1:5:7:27</t>
  </si>
  <si>
    <t>1/1:47:0:17</t>
  </si>
  <si>
    <t>1/1:7:4:17</t>
  </si>
  <si>
    <t>1/1:60:0:29</t>
  </si>
  <si>
    <t>2A/2B-2B/2C</t>
  </si>
  <si>
    <t>2C/2D-2E/2F</t>
  </si>
  <si>
    <t>2C/2D-7A/7B</t>
  </si>
  <si>
    <t>2F/2G-7B/7C</t>
  </si>
  <si>
    <t>2G/2H-2H/2I</t>
  </si>
  <si>
    <t>7A/7B-2C/2D</t>
  </si>
  <si>
    <t>7B/7C-2F/2G</t>
  </si>
  <si>
    <t>2A-2B</t>
  </si>
  <si>
    <t>2C-2F</t>
  </si>
  <si>
    <t>2D-7B</t>
  </si>
  <si>
    <t>2D/2E-7A/7B</t>
  </si>
  <si>
    <t>7A-2D</t>
  </si>
  <si>
    <t>2F-7C</t>
  </si>
  <si>
    <t>2G-2I</t>
  </si>
  <si>
    <t>7B-2G</t>
  </si>
  <si>
    <t>MEAN (grey excluded)</t>
  </si>
  <si>
    <t xml:space="preserve">values highlighted in grey were wrongly reported by sniffles2 due to a known bug: </t>
  </si>
  <si>
    <t>https://github.com/fritzsedlazeck/Sniffles/issues/359</t>
  </si>
  <si>
    <t>the correct position can however still be manually extracted from the reads that support the sniffles2 call</t>
  </si>
  <si>
    <t>2B-2C</t>
  </si>
  <si>
    <t>7A/7B</t>
  </si>
  <si>
    <t>7B/7C</t>
  </si>
  <si>
    <t>2A-2B
2B-2C</t>
  </si>
  <si>
    <t>deletion</t>
  </si>
  <si>
    <t>0.99</t>
  </si>
  <si>
    <t>heteroygous</t>
  </si>
  <si>
    <t>0.97</t>
  </si>
  <si>
    <t>heterozygous</t>
  </si>
  <si>
    <t>inversion</t>
  </si>
  <si>
    <t>1.00</t>
  </si>
  <si>
    <t>translocation_interchr</t>
  </si>
  <si>
    <t>0.96</t>
  </si>
  <si>
    <t>0.90</t>
  </si>
  <si>
    <t>0.93</t>
  </si>
  <si>
    <t>0.88</t>
  </si>
  <si>
    <t>2F-7C / 7B-2G</t>
  </si>
  <si>
    <t>2A-2B / 2B-2C</t>
  </si>
  <si>
    <t>n..a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</si>
</sst>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7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0" fillId="5" borderId="0" xfId="0" applyFill="1"/>
    <xf numFmtId="0" fontId="0" fillId="0" borderId="0" xfId="0" applyAlignment="1">
      <alignment horizontal="left"/>
    </xf>
    <xf numFmtId="0" fontId="4" fillId="0" borderId="0" xfId="1" applyAlignment="1">
      <alignment horizontal="left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0" xfId="0" applyNumberFormat="1"/>
    <xf numFmtId="0" fontId="2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0" fillId="4" borderId="2" xfId="0" applyFill="1" applyBorder="1"/>
    <xf numFmtId="0" fontId="0" fillId="4" borderId="3" xfId="0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0" fontId="0" fillId="4" borderId="0" xfId="0" applyFill="1" applyAlignment="1">
      <alignment horizontal="center"/>
    </xf>
    <xf numFmtId="0" fontId="0" fillId="4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fritzsedlazeck/Sniffles/issues/3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5BC9-DA8B-D046-8EED-E0CAF897BED8}">
  <sheetPr>
    <pageSetUpPr fitToPage="1"/>
  </sheetPr>
  <dimension ref="A1:R18"/>
  <sheetViews>
    <sheetView tabSelected="1" workbookViewId="0">
      <selection activeCell="C19" sqref="C19"/>
    </sheetView>
  </sheetViews>
  <sheetFormatPr baseColWidth="10" defaultRowHeight="16" x14ac:dyDescent="0.2"/>
  <cols>
    <col min="1" max="1" width="7.33203125" bestFit="1" customWidth="1"/>
    <col min="2" max="2" width="5.6640625" customWidth="1"/>
    <col min="3" max="3" width="4.6640625" bestFit="1" customWidth="1"/>
    <col min="4" max="5" width="10.1640625" bestFit="1" customWidth="1"/>
    <col min="6" max="6" width="4.6640625" bestFit="1" customWidth="1"/>
    <col min="7" max="7" width="7.1640625" bestFit="1" customWidth="1"/>
    <col min="8" max="8" width="8.5" bestFit="1" customWidth="1"/>
    <col min="9" max="9" width="7.33203125" bestFit="1" customWidth="1"/>
    <col min="10" max="10" width="12.6640625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5" width="13.33203125" bestFit="1" customWidth="1"/>
    <col min="16" max="16" width="14.33203125" bestFit="1" customWidth="1"/>
    <col min="17" max="17" width="19.83203125" bestFit="1" customWidth="1"/>
    <col min="18" max="18" width="12.1640625" bestFit="1" customWidth="1"/>
  </cols>
  <sheetData>
    <row r="1" spans="1:18" x14ac:dyDescent="0.2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5"/>
      <c r="K1" s="54" t="s">
        <v>1</v>
      </c>
      <c r="L1" s="54"/>
      <c r="M1" s="54"/>
      <c r="N1" s="54"/>
      <c r="O1" s="54"/>
      <c r="P1" s="54"/>
      <c r="Q1" s="54"/>
      <c r="R1" s="54"/>
    </row>
    <row r="2" spans="1:18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2" t="s">
        <v>11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12</v>
      </c>
      <c r="P2" s="1" t="s">
        <v>13</v>
      </c>
      <c r="Q2" s="1" t="s">
        <v>14</v>
      </c>
      <c r="R2" s="1" t="s">
        <v>15</v>
      </c>
    </row>
    <row r="3" spans="1:18" ht="34" x14ac:dyDescent="0.2">
      <c r="A3" s="24" t="s">
        <v>40</v>
      </c>
      <c r="B3" s="24" t="s">
        <v>37</v>
      </c>
      <c r="C3" s="24">
        <v>2</v>
      </c>
      <c r="D3" s="24">
        <v>160624415</v>
      </c>
      <c r="E3" s="24">
        <v>160814580</v>
      </c>
      <c r="F3" s="24" t="s">
        <v>38</v>
      </c>
      <c r="G3" s="24">
        <v>190165</v>
      </c>
      <c r="H3" s="24" t="s">
        <v>36</v>
      </c>
      <c r="I3" s="24">
        <v>26</v>
      </c>
      <c r="J3" s="25" t="s">
        <v>48</v>
      </c>
      <c r="K3" s="24">
        <v>2</v>
      </c>
      <c r="L3" s="24">
        <v>160624413</v>
      </c>
      <c r="M3" s="24">
        <v>160814579</v>
      </c>
      <c r="N3" s="26">
        <v>2</v>
      </c>
      <c r="O3" s="26" t="s">
        <v>57</v>
      </c>
      <c r="P3" s="27" t="s">
        <v>79</v>
      </c>
      <c r="Q3" s="24">
        <f>ABS(L3-D3)</f>
        <v>2</v>
      </c>
      <c r="R3" s="24">
        <f>ABS(M3-E3)</f>
        <v>1</v>
      </c>
    </row>
    <row r="4" spans="1:18" x14ac:dyDescent="0.2">
      <c r="A4" s="9" t="s">
        <v>41</v>
      </c>
      <c r="B4" s="9" t="s">
        <v>49</v>
      </c>
      <c r="C4" s="9">
        <v>2</v>
      </c>
      <c r="D4" s="9">
        <v>160890959</v>
      </c>
      <c r="E4" s="9">
        <v>161730486</v>
      </c>
      <c r="F4" s="9" t="s">
        <v>38</v>
      </c>
      <c r="G4" s="9">
        <v>839527</v>
      </c>
      <c r="H4" s="9" t="s">
        <v>36</v>
      </c>
      <c r="I4" s="9">
        <v>8</v>
      </c>
      <c r="J4" s="10" t="s">
        <v>50</v>
      </c>
      <c r="K4" s="9">
        <v>2</v>
      </c>
      <c r="L4" s="9">
        <v>160890958</v>
      </c>
      <c r="M4" s="9">
        <v>161730485</v>
      </c>
      <c r="N4" s="9">
        <v>2</v>
      </c>
      <c r="O4" s="9" t="s">
        <v>58</v>
      </c>
      <c r="P4" s="9" t="s">
        <v>65</v>
      </c>
      <c r="Q4" s="9">
        <f t="shared" ref="Q4:Q10" si="0">ABS(L4-D4)</f>
        <v>1</v>
      </c>
      <c r="R4" s="9">
        <f t="shared" ref="R4:R10" si="1">ABS(M4-E4)</f>
        <v>1</v>
      </c>
    </row>
    <row r="5" spans="1:18" x14ac:dyDescent="0.2">
      <c r="A5" s="9" t="s">
        <v>42</v>
      </c>
      <c r="B5" s="9" t="s">
        <v>35</v>
      </c>
      <c r="C5" s="9">
        <v>2</v>
      </c>
      <c r="D5" s="9">
        <v>160890960</v>
      </c>
      <c r="E5" s="9">
        <v>13292245</v>
      </c>
      <c r="F5" s="9">
        <v>7</v>
      </c>
      <c r="G5" s="9" t="s">
        <v>38</v>
      </c>
      <c r="H5" s="9" t="s">
        <v>36</v>
      </c>
      <c r="I5" s="9">
        <v>8</v>
      </c>
      <c r="J5" s="10" t="s">
        <v>51</v>
      </c>
      <c r="K5" s="9">
        <v>2</v>
      </c>
      <c r="L5" s="9">
        <v>160890958</v>
      </c>
      <c r="M5" s="9">
        <v>13292251</v>
      </c>
      <c r="N5" s="9">
        <v>7</v>
      </c>
      <c r="O5" s="9" t="s">
        <v>59</v>
      </c>
      <c r="P5" s="9" t="s">
        <v>66</v>
      </c>
      <c r="Q5" s="9">
        <f t="shared" si="0"/>
        <v>2</v>
      </c>
      <c r="R5" s="9">
        <f t="shared" si="1"/>
        <v>6</v>
      </c>
    </row>
    <row r="6" spans="1:18" x14ac:dyDescent="0.2">
      <c r="A6" s="9" t="s">
        <v>43</v>
      </c>
      <c r="B6" s="9" t="s">
        <v>35</v>
      </c>
      <c r="C6" s="9">
        <v>2</v>
      </c>
      <c r="D6" s="9">
        <v>161238637</v>
      </c>
      <c r="E6" s="23">
        <v>13285808</v>
      </c>
      <c r="F6" s="9">
        <v>7</v>
      </c>
      <c r="G6" s="9" t="s">
        <v>38</v>
      </c>
      <c r="H6" s="9" t="s">
        <v>36</v>
      </c>
      <c r="I6" s="9">
        <v>8</v>
      </c>
      <c r="J6" s="10" t="s">
        <v>52</v>
      </c>
      <c r="K6" s="9">
        <v>2</v>
      </c>
      <c r="L6" s="9">
        <v>161238636</v>
      </c>
      <c r="M6" s="9">
        <v>13292251</v>
      </c>
      <c r="N6" s="9">
        <v>7</v>
      </c>
      <c r="O6" s="9" t="s">
        <v>67</v>
      </c>
      <c r="P6" s="9" t="s">
        <v>68</v>
      </c>
      <c r="Q6" s="9">
        <f t="shared" si="0"/>
        <v>1</v>
      </c>
      <c r="R6" s="23">
        <f t="shared" si="1"/>
        <v>6443</v>
      </c>
    </row>
    <row r="7" spans="1:18" x14ac:dyDescent="0.2">
      <c r="A7" s="9" t="s">
        <v>44</v>
      </c>
      <c r="B7" s="9" t="s">
        <v>35</v>
      </c>
      <c r="C7" s="9">
        <v>2</v>
      </c>
      <c r="D7" s="9">
        <v>227301878</v>
      </c>
      <c r="E7" s="9">
        <v>130283634</v>
      </c>
      <c r="F7" s="9">
        <v>7</v>
      </c>
      <c r="G7" s="9" t="s">
        <v>38</v>
      </c>
      <c r="H7" s="9" t="s">
        <v>36</v>
      </c>
      <c r="I7" s="9">
        <v>27</v>
      </c>
      <c r="J7" s="10" t="s">
        <v>53</v>
      </c>
      <c r="K7" s="9">
        <v>2</v>
      </c>
      <c r="L7" s="9">
        <v>227301893</v>
      </c>
      <c r="M7" s="9">
        <v>130283621</v>
      </c>
      <c r="N7" s="9">
        <v>7</v>
      </c>
      <c r="O7" s="9" t="s">
        <v>60</v>
      </c>
      <c r="P7" s="9" t="s">
        <v>69</v>
      </c>
      <c r="Q7" s="9">
        <f t="shared" si="0"/>
        <v>15</v>
      </c>
      <c r="R7" s="9">
        <f t="shared" si="1"/>
        <v>13</v>
      </c>
    </row>
    <row r="8" spans="1:18" x14ac:dyDescent="0.2">
      <c r="A8" s="9" t="s">
        <v>45</v>
      </c>
      <c r="B8" s="9" t="s">
        <v>49</v>
      </c>
      <c r="C8" s="9">
        <v>2</v>
      </c>
      <c r="D8" s="9">
        <v>229052602</v>
      </c>
      <c r="E8" s="9">
        <v>229275097</v>
      </c>
      <c r="F8" s="9" t="s">
        <v>38</v>
      </c>
      <c r="G8" s="9">
        <v>222495</v>
      </c>
      <c r="H8" s="9" t="s">
        <v>36</v>
      </c>
      <c r="I8" s="9">
        <v>17</v>
      </c>
      <c r="J8" s="10" t="s">
        <v>54</v>
      </c>
      <c r="K8" s="9">
        <v>2</v>
      </c>
      <c r="L8" s="9">
        <v>229052601</v>
      </c>
      <c r="M8" s="9">
        <v>229275096</v>
      </c>
      <c r="N8" s="9">
        <v>2</v>
      </c>
      <c r="O8" s="9" t="s">
        <v>61</v>
      </c>
      <c r="P8" s="9" t="s">
        <v>70</v>
      </c>
      <c r="Q8" s="9">
        <f t="shared" si="0"/>
        <v>1</v>
      </c>
      <c r="R8" s="9">
        <f t="shared" si="1"/>
        <v>1</v>
      </c>
    </row>
    <row r="9" spans="1:18" x14ac:dyDescent="0.2">
      <c r="A9" s="9" t="s">
        <v>46</v>
      </c>
      <c r="B9" s="9" t="s">
        <v>35</v>
      </c>
      <c r="C9" s="9">
        <v>7</v>
      </c>
      <c r="D9" s="9">
        <v>13292246</v>
      </c>
      <c r="E9" s="9">
        <v>160890959</v>
      </c>
      <c r="F9" s="9">
        <v>2</v>
      </c>
      <c r="G9" s="9" t="s">
        <v>38</v>
      </c>
      <c r="H9" s="9" t="s">
        <v>36</v>
      </c>
      <c r="I9" s="9">
        <v>17</v>
      </c>
      <c r="J9" s="10" t="s">
        <v>55</v>
      </c>
      <c r="K9" s="9">
        <v>7</v>
      </c>
      <c r="L9" s="9">
        <v>13292251</v>
      </c>
      <c r="M9" s="9">
        <v>160890958</v>
      </c>
      <c r="N9" s="9">
        <v>2</v>
      </c>
      <c r="O9" s="9" t="s">
        <v>62</v>
      </c>
      <c r="P9" s="9" t="s">
        <v>66</v>
      </c>
      <c r="Q9" s="9">
        <f t="shared" si="0"/>
        <v>5</v>
      </c>
      <c r="R9" s="9">
        <f t="shared" si="1"/>
        <v>1</v>
      </c>
    </row>
    <row r="10" spans="1:18" x14ac:dyDescent="0.2">
      <c r="A10" s="9" t="s">
        <v>47</v>
      </c>
      <c r="B10" s="9" t="s">
        <v>35</v>
      </c>
      <c r="C10" s="9">
        <v>7</v>
      </c>
      <c r="D10" s="9">
        <v>130283622</v>
      </c>
      <c r="E10" s="9">
        <v>227301877</v>
      </c>
      <c r="F10" s="9">
        <v>2</v>
      </c>
      <c r="G10" s="9" t="s">
        <v>38</v>
      </c>
      <c r="H10" s="9" t="s">
        <v>36</v>
      </c>
      <c r="I10" s="9">
        <v>29</v>
      </c>
      <c r="J10" s="10" t="s">
        <v>56</v>
      </c>
      <c r="K10" s="9">
        <v>7</v>
      </c>
      <c r="L10" s="9">
        <v>130283621</v>
      </c>
      <c r="M10" s="9">
        <v>227301893</v>
      </c>
      <c r="N10" s="9">
        <v>2</v>
      </c>
      <c r="O10" s="9" t="s">
        <v>63</v>
      </c>
      <c r="P10" s="9" t="s">
        <v>71</v>
      </c>
      <c r="Q10" s="9">
        <f t="shared" si="0"/>
        <v>1</v>
      </c>
      <c r="R10" s="9">
        <f t="shared" si="1"/>
        <v>16</v>
      </c>
    </row>
    <row r="11" spans="1:18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7" t="s">
        <v>39</v>
      </c>
      <c r="R12" s="9">
        <f>AVERAGE(Q3:R10)</f>
        <v>406.875</v>
      </c>
    </row>
    <row r="13" spans="1:18" x14ac:dyDescent="0.2">
      <c r="A13" s="20"/>
      <c r="B13" s="21" t="s">
        <v>73</v>
      </c>
      <c r="J13" s="9"/>
      <c r="K13" s="9"/>
      <c r="L13" s="9"/>
      <c r="M13" s="9"/>
      <c r="N13" s="9"/>
      <c r="O13" s="9"/>
      <c r="P13" s="9"/>
      <c r="Q13" s="19" t="s">
        <v>72</v>
      </c>
      <c r="R13" s="9">
        <f>AVERAGE(Q3,Q4,Q5,Q6,Q7,Q8,Q9,Q10,R3,R4,R5,R7,R8,R9,R10)</f>
        <v>4.4666666666666668</v>
      </c>
    </row>
    <row r="14" spans="1:18" x14ac:dyDescent="0.2">
      <c r="A14" s="20"/>
      <c r="B14" s="22" t="s">
        <v>74</v>
      </c>
      <c r="J14" s="9"/>
      <c r="K14" s="9"/>
      <c r="L14" s="9"/>
      <c r="M14" s="9"/>
      <c r="N14" s="9"/>
      <c r="O14" s="9"/>
      <c r="P14" s="9"/>
      <c r="Q14" s="9"/>
      <c r="R14" s="9"/>
    </row>
    <row r="15" spans="1:18" x14ac:dyDescent="0.2">
      <c r="A15" s="20"/>
      <c r="B15" s="21" t="s">
        <v>75</v>
      </c>
      <c r="J15" s="9"/>
      <c r="K15" s="9"/>
      <c r="L15" s="9"/>
      <c r="M15" s="9"/>
      <c r="N15" s="9"/>
      <c r="O15" s="9"/>
      <c r="P15" s="9"/>
      <c r="Q15" s="9"/>
      <c r="R15" s="9"/>
    </row>
    <row r="16" spans="1:18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0" x14ac:dyDescent="0.2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">
      <c r="A18" s="9"/>
      <c r="B18" s="9"/>
      <c r="C18" s="9"/>
      <c r="D18" s="9"/>
      <c r="E18" s="9"/>
      <c r="F18" s="9"/>
      <c r="G18" s="9"/>
      <c r="H18" s="9"/>
      <c r="I18" s="9"/>
      <c r="J18" s="9"/>
    </row>
  </sheetData>
  <mergeCells count="2">
    <mergeCell ref="A1:J1"/>
    <mergeCell ref="K1:R1"/>
  </mergeCells>
  <hyperlinks>
    <hyperlink ref="B14" r:id="rId1" xr:uid="{6F527373-4713-074D-9E23-1AA1BB151CF2}"/>
  </hyperlinks>
  <pageMargins left="0.7" right="0.7" top="0.75" bottom="0.75" header="0.3" footer="0.3"/>
  <pageSetup paperSize="9" scale="73" orientation="landscape" horizontalDpi="0" verticalDpi="0"/>
  <headerFooter>
    <oddHeader>&amp;C&amp;"Calibri,Regular"&amp;K000000Table S10_variants_S5_T27 -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BC2F-E688-2140-B41D-296B91240FDB}">
  <sheetPr>
    <pageSetUpPr fitToPage="1"/>
  </sheetPr>
  <dimension ref="A1:Q21"/>
  <sheetViews>
    <sheetView tabSelected="1" workbookViewId="0">
      <selection activeCell="C19" sqref="C19"/>
    </sheetView>
  </sheetViews>
  <sheetFormatPr baseColWidth="10" defaultRowHeight="16" x14ac:dyDescent="0.2"/>
  <cols>
    <col min="1" max="1" width="6.1640625" bestFit="1" customWidth="1"/>
    <col min="2" max="2" width="19.33203125" bestFit="1" customWidth="1"/>
    <col min="3" max="3" width="4.6640625" bestFit="1" customWidth="1"/>
    <col min="4" max="5" width="10.1640625" bestFit="1" customWidth="1"/>
    <col min="6" max="6" width="4.6640625" bestFit="1" customWidth="1"/>
    <col min="7" max="7" width="7.1640625" bestFit="1" customWidth="1"/>
    <col min="8" max="8" width="10" bestFit="1" customWidth="1"/>
    <col min="9" max="9" width="12" bestFit="1" customWidth="1"/>
    <col min="10" max="10" width="13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5" width="14.33203125" bestFit="1" customWidth="1"/>
    <col min="16" max="16" width="8.83203125" bestFit="1" customWidth="1"/>
    <col min="17" max="17" width="8" bestFit="1" customWidth="1"/>
  </cols>
  <sheetData>
    <row r="1" spans="1:17" x14ac:dyDescent="0.2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 t="s">
        <v>1</v>
      </c>
      <c r="L1" s="57"/>
      <c r="M1" s="57"/>
      <c r="N1" s="57"/>
      <c r="O1" s="57"/>
      <c r="P1" s="57"/>
      <c r="Q1" s="57"/>
    </row>
    <row r="2" spans="1:17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17</v>
      </c>
      <c r="I2" s="1" t="s">
        <v>18</v>
      </c>
      <c r="J2" s="2" t="s">
        <v>19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14</v>
      </c>
      <c r="Q2" s="1" t="s">
        <v>15</v>
      </c>
    </row>
    <row r="3" spans="1:17" x14ac:dyDescent="0.2">
      <c r="A3" s="28">
        <v>1047</v>
      </c>
      <c r="B3" s="28" t="s">
        <v>80</v>
      </c>
      <c r="C3" s="28">
        <v>2</v>
      </c>
      <c r="D3" s="28">
        <v>160889593</v>
      </c>
      <c r="E3" s="28">
        <v>161729653</v>
      </c>
      <c r="F3" s="28" t="s">
        <v>38</v>
      </c>
      <c r="G3" s="28">
        <v>840060</v>
      </c>
      <c r="H3" s="28" t="s">
        <v>81</v>
      </c>
      <c r="I3" s="28" t="s">
        <v>82</v>
      </c>
      <c r="J3" s="29">
        <v>34</v>
      </c>
      <c r="K3" s="28">
        <v>2</v>
      </c>
      <c r="L3" s="28">
        <v>160890959</v>
      </c>
      <c r="M3" s="28">
        <v>161730485</v>
      </c>
      <c r="N3" s="28" t="s">
        <v>38</v>
      </c>
      <c r="O3" s="28" t="s">
        <v>65</v>
      </c>
      <c r="P3" s="28">
        <f>ABS(L3-D3)</f>
        <v>1366</v>
      </c>
      <c r="Q3" s="28">
        <f>ABS(M3-E3)</f>
        <v>832</v>
      </c>
    </row>
    <row r="4" spans="1:17" x14ac:dyDescent="0.2">
      <c r="A4" s="9">
        <v>1130</v>
      </c>
      <c r="B4" s="9" t="s">
        <v>80</v>
      </c>
      <c r="C4" s="9">
        <v>2</v>
      </c>
      <c r="D4" s="9">
        <v>229048207</v>
      </c>
      <c r="E4" s="9">
        <v>229278780</v>
      </c>
      <c r="F4" s="9" t="s">
        <v>38</v>
      </c>
      <c r="G4" s="9">
        <v>222405</v>
      </c>
      <c r="H4" s="9" t="s">
        <v>83</v>
      </c>
      <c r="I4" s="9" t="s">
        <v>84</v>
      </c>
      <c r="J4" s="10">
        <v>35</v>
      </c>
      <c r="K4" s="9">
        <v>2</v>
      </c>
      <c r="L4">
        <v>229052601</v>
      </c>
      <c r="M4">
        <v>229275097</v>
      </c>
      <c r="N4" s="9" t="s">
        <v>38</v>
      </c>
      <c r="O4" s="9" t="s">
        <v>70</v>
      </c>
      <c r="P4" s="9">
        <f t="shared" ref="P4:P12" si="0">ABS(L4-D4)</f>
        <v>4394</v>
      </c>
      <c r="Q4" s="9">
        <f t="shared" ref="Q4:Q12" si="1">ABS(M4-E4)</f>
        <v>3683</v>
      </c>
    </row>
    <row r="5" spans="1:17" x14ac:dyDescent="0.2">
      <c r="A5" s="9">
        <v>1005</v>
      </c>
      <c r="B5" s="9" t="s">
        <v>85</v>
      </c>
      <c r="C5" s="9">
        <v>2</v>
      </c>
      <c r="D5" s="9">
        <v>160809913</v>
      </c>
      <c r="E5" s="9">
        <v>160624475</v>
      </c>
      <c r="F5" s="9" t="s">
        <v>38</v>
      </c>
      <c r="G5" s="9">
        <v>185438</v>
      </c>
      <c r="H5" s="9" t="s">
        <v>86</v>
      </c>
      <c r="I5" s="9" t="s">
        <v>84</v>
      </c>
      <c r="J5" s="10">
        <v>28</v>
      </c>
      <c r="K5" s="9">
        <v>2</v>
      </c>
      <c r="L5">
        <v>160814580</v>
      </c>
      <c r="M5" s="9">
        <v>160624413</v>
      </c>
      <c r="N5" s="9" t="s">
        <v>38</v>
      </c>
      <c r="O5" s="9" t="s">
        <v>93</v>
      </c>
      <c r="P5" s="9">
        <f t="shared" si="0"/>
        <v>4667</v>
      </c>
      <c r="Q5" s="9">
        <f t="shared" si="1"/>
        <v>62</v>
      </c>
    </row>
    <row r="6" spans="1:17" x14ac:dyDescent="0.2">
      <c r="A6" s="9">
        <v>1045</v>
      </c>
      <c r="B6" s="9" t="s">
        <v>85</v>
      </c>
      <c r="C6" s="9">
        <v>2</v>
      </c>
      <c r="D6" s="9">
        <v>160624475</v>
      </c>
      <c r="E6" s="9">
        <v>160809913</v>
      </c>
      <c r="F6" s="9" t="s">
        <v>38</v>
      </c>
      <c r="G6" s="9">
        <v>185438</v>
      </c>
      <c r="H6" s="9" t="s">
        <v>86</v>
      </c>
      <c r="I6" s="9" t="s">
        <v>84</v>
      </c>
      <c r="J6" s="10">
        <v>32</v>
      </c>
      <c r="K6" s="9">
        <v>2</v>
      </c>
      <c r="L6" s="9">
        <v>160624413</v>
      </c>
      <c r="M6">
        <v>160814580</v>
      </c>
      <c r="N6" s="9" t="s">
        <v>38</v>
      </c>
      <c r="O6" s="9" t="s">
        <v>93</v>
      </c>
      <c r="P6" s="9">
        <f t="shared" si="0"/>
        <v>62</v>
      </c>
      <c r="Q6" s="9">
        <f t="shared" si="1"/>
        <v>4667</v>
      </c>
    </row>
    <row r="7" spans="1:17" x14ac:dyDescent="0.2">
      <c r="A7" s="9">
        <v>1049</v>
      </c>
      <c r="B7" s="9" t="s">
        <v>87</v>
      </c>
      <c r="C7" s="9">
        <v>2</v>
      </c>
      <c r="D7" s="9">
        <v>160890330</v>
      </c>
      <c r="E7" s="9">
        <v>13288828</v>
      </c>
      <c r="F7" s="9">
        <v>7</v>
      </c>
      <c r="G7" s="9" t="s">
        <v>38</v>
      </c>
      <c r="H7" s="9" t="s">
        <v>88</v>
      </c>
      <c r="I7" s="9" t="s">
        <v>84</v>
      </c>
      <c r="J7" s="10">
        <v>27</v>
      </c>
      <c r="K7" s="9">
        <v>2</v>
      </c>
      <c r="L7">
        <v>160890959</v>
      </c>
      <c r="M7" s="30">
        <v>13292252</v>
      </c>
      <c r="N7" s="9">
        <v>7</v>
      </c>
      <c r="O7" s="9" t="s">
        <v>66</v>
      </c>
      <c r="P7" s="9">
        <f t="shared" si="0"/>
        <v>629</v>
      </c>
      <c r="Q7" s="9">
        <f t="shared" si="1"/>
        <v>3424</v>
      </c>
    </row>
    <row r="8" spans="1:17" x14ac:dyDescent="0.2">
      <c r="A8" s="9">
        <v>1048</v>
      </c>
      <c r="B8" s="9" t="s">
        <v>87</v>
      </c>
      <c r="C8" s="9">
        <v>2</v>
      </c>
      <c r="D8" s="9">
        <v>161237933</v>
      </c>
      <c r="E8" s="9">
        <v>13292974</v>
      </c>
      <c r="F8" s="9">
        <v>7</v>
      </c>
      <c r="G8" s="9" t="s">
        <v>38</v>
      </c>
      <c r="H8" s="9" t="s">
        <v>81</v>
      </c>
      <c r="I8" s="9" t="s">
        <v>84</v>
      </c>
      <c r="J8" s="10">
        <v>39</v>
      </c>
      <c r="K8" s="9">
        <v>2</v>
      </c>
      <c r="L8" s="9">
        <v>161238636</v>
      </c>
      <c r="M8" s="9">
        <v>13292252</v>
      </c>
      <c r="N8" s="9">
        <v>7</v>
      </c>
      <c r="O8" s="9" t="s">
        <v>68</v>
      </c>
      <c r="P8" s="9">
        <f t="shared" si="0"/>
        <v>703</v>
      </c>
      <c r="Q8" s="9">
        <f t="shared" si="1"/>
        <v>722</v>
      </c>
    </row>
    <row r="9" spans="1:17" x14ac:dyDescent="0.2">
      <c r="A9" s="9">
        <v>1084</v>
      </c>
      <c r="B9" s="9" t="s">
        <v>87</v>
      </c>
      <c r="C9" s="9">
        <v>2</v>
      </c>
      <c r="D9" s="9">
        <v>227300391</v>
      </c>
      <c r="E9" s="9">
        <v>130297566</v>
      </c>
      <c r="F9" s="9">
        <v>7</v>
      </c>
      <c r="G9" s="9" t="s">
        <v>38</v>
      </c>
      <c r="H9" s="9" t="s">
        <v>90</v>
      </c>
      <c r="I9" s="9" t="s">
        <v>84</v>
      </c>
      <c r="J9" s="10">
        <v>31</v>
      </c>
      <c r="K9" s="9">
        <v>2</v>
      </c>
      <c r="L9">
        <v>227301894</v>
      </c>
      <c r="M9">
        <v>130283621</v>
      </c>
      <c r="N9" s="9">
        <v>7</v>
      </c>
      <c r="O9" s="9" t="s">
        <v>92</v>
      </c>
      <c r="P9" s="9">
        <f t="shared" si="0"/>
        <v>1503</v>
      </c>
      <c r="Q9" s="9">
        <f t="shared" si="1"/>
        <v>13945</v>
      </c>
    </row>
    <row r="10" spans="1:17" x14ac:dyDescent="0.2">
      <c r="A10" s="9">
        <v>1127</v>
      </c>
      <c r="B10" s="9" t="s">
        <v>87</v>
      </c>
      <c r="C10" s="9">
        <v>2</v>
      </c>
      <c r="D10" s="9">
        <v>227301434</v>
      </c>
      <c r="E10" s="9">
        <v>130297566</v>
      </c>
      <c r="F10" s="9">
        <v>7</v>
      </c>
      <c r="G10" s="9" t="s">
        <v>38</v>
      </c>
      <c r="H10" s="9" t="s">
        <v>89</v>
      </c>
      <c r="I10" s="9" t="s">
        <v>84</v>
      </c>
      <c r="J10" s="10">
        <v>27</v>
      </c>
      <c r="K10" s="9">
        <v>2</v>
      </c>
      <c r="L10" s="9">
        <v>227301894</v>
      </c>
      <c r="M10">
        <v>130283621</v>
      </c>
      <c r="N10" s="9">
        <v>7</v>
      </c>
      <c r="O10" s="9" t="s">
        <v>92</v>
      </c>
      <c r="P10" s="9">
        <f t="shared" si="0"/>
        <v>460</v>
      </c>
      <c r="Q10" s="9">
        <f t="shared" si="1"/>
        <v>13945</v>
      </c>
    </row>
    <row r="11" spans="1:17" x14ac:dyDescent="0.2">
      <c r="A11" s="9">
        <v>1131</v>
      </c>
      <c r="B11" s="9" t="s">
        <v>87</v>
      </c>
      <c r="C11" s="9">
        <v>2</v>
      </c>
      <c r="D11" s="9">
        <v>227302812</v>
      </c>
      <c r="E11" s="9">
        <v>130272004</v>
      </c>
      <c r="F11" s="9">
        <v>7</v>
      </c>
      <c r="G11" s="9" t="s">
        <v>38</v>
      </c>
      <c r="H11" s="9" t="s">
        <v>91</v>
      </c>
      <c r="I11" s="9" t="s">
        <v>84</v>
      </c>
      <c r="J11" s="10">
        <v>33</v>
      </c>
      <c r="K11" s="9">
        <v>2</v>
      </c>
      <c r="L11" s="9">
        <v>227301894</v>
      </c>
      <c r="M11">
        <v>130283621</v>
      </c>
      <c r="N11" s="9">
        <v>7</v>
      </c>
      <c r="O11" s="9" t="s">
        <v>92</v>
      </c>
      <c r="P11" s="9">
        <f t="shared" si="0"/>
        <v>918</v>
      </c>
      <c r="Q11" s="9">
        <f t="shared" si="1"/>
        <v>11617</v>
      </c>
    </row>
    <row r="12" spans="1:17" x14ac:dyDescent="0.2">
      <c r="A12" s="9">
        <v>1157</v>
      </c>
      <c r="B12" s="9" t="s">
        <v>87</v>
      </c>
      <c r="C12" s="9">
        <v>2</v>
      </c>
      <c r="D12" s="9">
        <v>227302812</v>
      </c>
      <c r="E12" s="9">
        <v>130272004</v>
      </c>
      <c r="F12" s="9">
        <v>7</v>
      </c>
      <c r="G12" s="9" t="s">
        <v>38</v>
      </c>
      <c r="H12" s="9" t="s">
        <v>90</v>
      </c>
      <c r="I12" s="9" t="s">
        <v>84</v>
      </c>
      <c r="J12" s="10">
        <v>27</v>
      </c>
      <c r="K12" s="9">
        <v>2</v>
      </c>
      <c r="L12" s="9">
        <v>227301894</v>
      </c>
      <c r="M12">
        <v>130283621</v>
      </c>
      <c r="N12" s="9">
        <v>7</v>
      </c>
      <c r="O12" s="9" t="s">
        <v>92</v>
      </c>
      <c r="P12" s="9">
        <f t="shared" si="0"/>
        <v>918</v>
      </c>
      <c r="Q12" s="9">
        <f t="shared" si="1"/>
        <v>11617</v>
      </c>
    </row>
    <row r="13" spans="1:17" x14ac:dyDescent="0.2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7" x14ac:dyDescent="0.2">
      <c r="P14" s="31" t="s">
        <v>39</v>
      </c>
      <c r="Q14" s="9">
        <f>AVERAGE(P3:Q12)</f>
        <v>4006.7</v>
      </c>
    </row>
    <row r="21" spans="5:5" x14ac:dyDescent="0.2">
      <c r="E21" s="9"/>
    </row>
  </sheetData>
  <mergeCells count="2">
    <mergeCell ref="A1:J1"/>
    <mergeCell ref="K1:Q1"/>
  </mergeCells>
  <pageMargins left="0.7" right="0.7" top="0.75" bottom="0.75" header="0.3" footer="0.3"/>
  <pageSetup paperSize="9" scale="78" orientation="landscape" horizontalDpi="0" verticalDpi="0"/>
  <headerFooter>
    <oddHeader>&amp;C&amp;"Calibri,Regular"&amp;K000000Table S10_variants_S5_T27 -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7DBA-A3A6-F147-93C1-13471135826B}">
  <sheetPr>
    <pageSetUpPr fitToPage="1"/>
  </sheetPr>
  <dimension ref="A1:AH21"/>
  <sheetViews>
    <sheetView tabSelected="1" topLeftCell="C1" workbookViewId="0">
      <selection activeCell="C19" sqref="C19"/>
    </sheetView>
  </sheetViews>
  <sheetFormatPr baseColWidth="10" defaultRowHeight="16" x14ac:dyDescent="0.2"/>
  <cols>
    <col min="2" max="3" width="14.33203125" bestFit="1" customWidth="1"/>
    <col min="4" max="4" width="4.6640625" bestFit="1" customWidth="1"/>
    <col min="5" max="5" width="11" bestFit="1" customWidth="1"/>
    <col min="6" max="6" width="14.33203125" bestFit="1" customWidth="1"/>
    <col min="7" max="7" width="4.6640625" bestFit="1" customWidth="1"/>
    <col min="8" max="8" width="11" bestFit="1" customWidth="1"/>
    <col min="9" max="9" width="7.33203125" bestFit="1" customWidth="1"/>
    <col min="10" max="10" width="4.83203125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5" width="7.1640625" bestFit="1" customWidth="1"/>
    <col min="16" max="16" width="8.5" bestFit="1" customWidth="1"/>
    <col min="17" max="17" width="7.33203125" bestFit="1" customWidth="1"/>
    <col min="18" max="18" width="12.6640625" bestFit="1" customWidth="1"/>
    <col min="19" max="19" width="14.33203125" bestFit="1" customWidth="1"/>
    <col min="20" max="20" width="7.83203125" bestFit="1" customWidth="1"/>
    <col min="21" max="21" width="8.83203125" bestFit="1" customWidth="1"/>
    <col min="22" max="22" width="6.1640625" bestFit="1" customWidth="1"/>
    <col min="23" max="23" width="19.33203125" bestFit="1" customWidth="1"/>
    <col min="24" max="24" width="4.6640625" bestFit="1" customWidth="1"/>
    <col min="25" max="26" width="10.1640625" bestFit="1" customWidth="1"/>
    <col min="27" max="27" width="4.6640625" bestFit="1" customWidth="1"/>
    <col min="28" max="28" width="7.1640625" bestFit="1" customWidth="1"/>
    <col min="29" max="29" width="10" bestFit="1" customWidth="1"/>
    <col min="30" max="30" width="12" bestFit="1" customWidth="1"/>
    <col min="31" max="31" width="13" bestFit="1" customWidth="1"/>
    <col min="32" max="32" width="14.33203125" bestFit="1" customWidth="1"/>
    <col min="33" max="33" width="7.83203125" bestFit="1" customWidth="1"/>
    <col min="34" max="34" width="8.83203125" bestFit="1" customWidth="1"/>
  </cols>
  <sheetData>
    <row r="1" spans="1:34" x14ac:dyDescent="0.2">
      <c r="A1" s="54" t="s">
        <v>1</v>
      </c>
      <c r="B1" s="54"/>
      <c r="C1" s="54"/>
      <c r="D1" s="54"/>
      <c r="E1" s="54"/>
      <c r="F1" s="54"/>
      <c r="G1" s="54"/>
      <c r="H1" s="55"/>
      <c r="I1" s="58" t="s">
        <v>0</v>
      </c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9"/>
      <c r="V1" s="57" t="s">
        <v>16</v>
      </c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60"/>
    </row>
    <row r="2" spans="1:34" ht="17" thickBot="1" x14ac:dyDescent="0.25">
      <c r="A2" s="3" t="s">
        <v>20</v>
      </c>
      <c r="B2" s="3" t="s">
        <v>13</v>
      </c>
      <c r="C2" s="3" t="s">
        <v>21</v>
      </c>
      <c r="D2" s="3" t="s">
        <v>4</v>
      </c>
      <c r="E2" s="4" t="s">
        <v>22</v>
      </c>
      <c r="F2" s="4" t="s">
        <v>23</v>
      </c>
      <c r="G2" s="3" t="s">
        <v>7</v>
      </c>
      <c r="H2" s="5" t="s">
        <v>24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  <c r="O2" s="6" t="s">
        <v>8</v>
      </c>
      <c r="P2" s="6" t="s">
        <v>9</v>
      </c>
      <c r="Q2" s="6" t="s">
        <v>10</v>
      </c>
      <c r="R2" s="6" t="s">
        <v>11</v>
      </c>
      <c r="S2" s="6" t="s">
        <v>13</v>
      </c>
      <c r="T2" s="6" t="s">
        <v>25</v>
      </c>
      <c r="U2" s="7" t="s">
        <v>26</v>
      </c>
      <c r="V2" s="3" t="s">
        <v>2</v>
      </c>
      <c r="W2" s="3" t="s">
        <v>3</v>
      </c>
      <c r="X2" s="3" t="s">
        <v>4</v>
      </c>
      <c r="Y2" s="3" t="s">
        <v>5</v>
      </c>
      <c r="Z2" s="3" t="s">
        <v>6</v>
      </c>
      <c r="AA2" s="3" t="s">
        <v>7</v>
      </c>
      <c r="AB2" s="3" t="s">
        <v>8</v>
      </c>
      <c r="AC2" s="3" t="s">
        <v>17</v>
      </c>
      <c r="AD2" s="3" t="s">
        <v>18</v>
      </c>
      <c r="AE2" s="3" t="s">
        <v>19</v>
      </c>
      <c r="AF2" s="3" t="s">
        <v>13</v>
      </c>
      <c r="AG2" s="3" t="s">
        <v>25</v>
      </c>
      <c r="AH2" s="5" t="s">
        <v>26</v>
      </c>
    </row>
    <row r="3" spans="1:34" ht="17" thickTop="1" x14ac:dyDescent="0.2">
      <c r="A3" s="40">
        <v>2</v>
      </c>
      <c r="B3" s="40" t="s">
        <v>64</v>
      </c>
      <c r="C3" s="40" t="s">
        <v>27</v>
      </c>
      <c r="D3" s="40">
        <v>2</v>
      </c>
      <c r="E3" s="40">
        <v>160624413</v>
      </c>
      <c r="F3" s="40" t="s">
        <v>29</v>
      </c>
      <c r="G3" s="40">
        <v>2</v>
      </c>
      <c r="H3" s="41">
        <v>160814579</v>
      </c>
      <c r="I3" s="40" t="s">
        <v>40</v>
      </c>
      <c r="J3" s="40" t="s">
        <v>37</v>
      </c>
      <c r="K3" s="40">
        <v>2</v>
      </c>
      <c r="L3" s="40">
        <v>160624415</v>
      </c>
      <c r="M3" s="40">
        <v>160814580</v>
      </c>
      <c r="N3" s="40" t="s">
        <v>38</v>
      </c>
      <c r="O3" s="40">
        <v>190165</v>
      </c>
      <c r="P3" s="40" t="s">
        <v>36</v>
      </c>
      <c r="Q3" s="40">
        <v>26</v>
      </c>
      <c r="R3" s="40" t="s">
        <v>48</v>
      </c>
      <c r="S3" s="40" t="s">
        <v>64</v>
      </c>
      <c r="T3" s="40">
        <f>ABS(L3-E3)</f>
        <v>2</v>
      </c>
      <c r="U3" s="41">
        <f>ABS(M3-H3)</f>
        <v>1</v>
      </c>
      <c r="V3" s="40">
        <v>1005</v>
      </c>
      <c r="W3" s="40" t="s">
        <v>85</v>
      </c>
      <c r="X3" s="40" t="s">
        <v>94</v>
      </c>
      <c r="Y3" s="40">
        <v>160624475</v>
      </c>
      <c r="Z3" s="40">
        <v>160809913</v>
      </c>
      <c r="AA3" s="40">
        <v>2</v>
      </c>
      <c r="AB3" s="40">
        <v>185438</v>
      </c>
      <c r="AC3" s="40" t="s">
        <v>86</v>
      </c>
      <c r="AD3" s="40" t="s">
        <v>84</v>
      </c>
      <c r="AE3" s="40">
        <v>28</v>
      </c>
      <c r="AF3" s="40" t="s">
        <v>93</v>
      </c>
      <c r="AG3" s="42">
        <f>ABS(Y3-E3)</f>
        <v>62</v>
      </c>
      <c r="AH3" s="43">
        <f>ABS(Z3-H3)</f>
        <v>4666</v>
      </c>
    </row>
    <row r="4" spans="1:34" x14ac:dyDescent="0.2">
      <c r="A4" s="36"/>
      <c r="B4" s="36"/>
      <c r="C4" s="36"/>
      <c r="D4" s="36"/>
      <c r="E4" s="36"/>
      <c r="F4" s="36"/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  <c r="V4" s="36">
        <v>1045</v>
      </c>
      <c r="W4" s="36" t="s">
        <v>85</v>
      </c>
      <c r="X4" s="36">
        <v>2</v>
      </c>
      <c r="Y4" s="36">
        <v>160624475</v>
      </c>
      <c r="Z4" s="36">
        <v>160809913</v>
      </c>
      <c r="AA4" s="36" t="s">
        <v>38</v>
      </c>
      <c r="AB4" s="36">
        <v>185438</v>
      </c>
      <c r="AC4" s="36" t="s">
        <v>86</v>
      </c>
      <c r="AD4" s="36" t="s">
        <v>84</v>
      </c>
      <c r="AE4" s="36">
        <v>32</v>
      </c>
      <c r="AF4" s="36" t="s">
        <v>93</v>
      </c>
      <c r="AG4" s="38">
        <f>ABS(Y4-E3)</f>
        <v>62</v>
      </c>
      <c r="AH4" s="39">
        <f>ABS(Z4-H3)</f>
        <v>4666</v>
      </c>
    </row>
    <row r="5" spans="1:34" x14ac:dyDescent="0.2">
      <c r="A5" s="48">
        <v>2</v>
      </c>
      <c r="B5" s="48" t="s">
        <v>76</v>
      </c>
      <c r="C5" s="48" t="s">
        <v>27</v>
      </c>
      <c r="D5" s="48">
        <v>2</v>
      </c>
      <c r="E5" s="48">
        <v>160624413</v>
      </c>
      <c r="F5" s="48" t="s">
        <v>29</v>
      </c>
      <c r="G5" s="48">
        <v>2</v>
      </c>
      <c r="H5" s="52">
        <v>160814579</v>
      </c>
      <c r="I5" s="48" t="s">
        <v>40</v>
      </c>
      <c r="J5" s="48" t="s">
        <v>37</v>
      </c>
      <c r="K5" s="48">
        <v>2</v>
      </c>
      <c r="L5" s="48">
        <v>160624415</v>
      </c>
      <c r="M5" s="48">
        <v>160814580</v>
      </c>
      <c r="N5" s="48" t="s">
        <v>38</v>
      </c>
      <c r="O5" s="48">
        <v>190165</v>
      </c>
      <c r="P5" s="48" t="s">
        <v>36</v>
      </c>
      <c r="Q5" s="48">
        <v>26</v>
      </c>
      <c r="R5" s="48" t="s">
        <v>48</v>
      </c>
      <c r="S5" s="48" t="s">
        <v>76</v>
      </c>
      <c r="T5" s="48">
        <f t="shared" ref="T5:T18" si="0">ABS(L5-E5)</f>
        <v>2</v>
      </c>
      <c r="U5" s="52">
        <f t="shared" ref="U5:U18" si="1">ABS(M5-H5)</f>
        <v>1</v>
      </c>
      <c r="V5" s="48">
        <v>1005</v>
      </c>
      <c r="W5" s="48" t="s">
        <v>85</v>
      </c>
      <c r="X5" s="48" t="s">
        <v>94</v>
      </c>
      <c r="Y5" s="48">
        <v>160624475</v>
      </c>
      <c r="Z5" s="48">
        <v>160809913</v>
      </c>
      <c r="AA5" s="48">
        <v>2</v>
      </c>
      <c r="AB5" s="48">
        <v>185438</v>
      </c>
      <c r="AC5" s="48" t="s">
        <v>86</v>
      </c>
      <c r="AD5" s="48" t="s">
        <v>84</v>
      </c>
      <c r="AE5" s="48">
        <v>28</v>
      </c>
      <c r="AF5" s="48" t="s">
        <v>93</v>
      </c>
      <c r="AG5" s="49">
        <f t="shared" ref="AG5:AG18" si="2">ABS(Y5-E5)</f>
        <v>62</v>
      </c>
      <c r="AH5" s="53">
        <f t="shared" ref="AH5:AH18" si="3">ABS(Z5-H5)</f>
        <v>4666</v>
      </c>
    </row>
    <row r="6" spans="1:34" x14ac:dyDescent="0.2">
      <c r="A6" s="12"/>
      <c r="B6" s="12"/>
      <c r="C6" s="12"/>
      <c r="D6" s="12"/>
      <c r="E6" s="12"/>
      <c r="F6" s="12"/>
      <c r="G6" s="12"/>
      <c r="H6" s="14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4"/>
      <c r="V6" s="12">
        <v>1045</v>
      </c>
      <c r="W6" s="12" t="s">
        <v>85</v>
      </c>
      <c r="X6" s="12">
        <v>2</v>
      </c>
      <c r="Y6" s="12">
        <v>160624475</v>
      </c>
      <c r="Z6" s="12">
        <v>160809913</v>
      </c>
      <c r="AA6" s="12" t="s">
        <v>38</v>
      </c>
      <c r="AB6" s="12">
        <v>185438</v>
      </c>
      <c r="AC6" s="12" t="s">
        <v>86</v>
      </c>
      <c r="AD6" s="12" t="s">
        <v>84</v>
      </c>
      <c r="AE6" s="12">
        <v>32</v>
      </c>
      <c r="AF6" s="12" t="s">
        <v>93</v>
      </c>
      <c r="AG6" s="44">
        <f>ABS(Y6-E5)</f>
        <v>62</v>
      </c>
      <c r="AH6" s="45">
        <f>ABS(Z6-H5)</f>
        <v>4666</v>
      </c>
    </row>
    <row r="7" spans="1:34" x14ac:dyDescent="0.2">
      <c r="A7" s="11">
        <v>2</v>
      </c>
      <c r="B7" s="11" t="s">
        <v>65</v>
      </c>
      <c r="C7" s="11" t="s">
        <v>28</v>
      </c>
      <c r="D7" s="11">
        <v>2</v>
      </c>
      <c r="E7" s="11">
        <v>160890958</v>
      </c>
      <c r="F7" s="11" t="s">
        <v>34</v>
      </c>
      <c r="G7" s="11">
        <v>2</v>
      </c>
      <c r="H7" s="16">
        <v>161730485</v>
      </c>
      <c r="I7" s="11" t="s">
        <v>41</v>
      </c>
      <c r="J7" s="11" t="s">
        <v>49</v>
      </c>
      <c r="K7" s="11">
        <v>2</v>
      </c>
      <c r="L7" s="11">
        <v>160890959</v>
      </c>
      <c r="M7" s="11">
        <v>161730486</v>
      </c>
      <c r="N7" s="11" t="s">
        <v>38</v>
      </c>
      <c r="O7" s="11">
        <v>839527</v>
      </c>
      <c r="P7" s="11" t="s">
        <v>36</v>
      </c>
      <c r="Q7" s="11">
        <v>8</v>
      </c>
      <c r="R7" s="11" t="s">
        <v>50</v>
      </c>
      <c r="S7" s="11" t="s">
        <v>65</v>
      </c>
      <c r="T7" s="11">
        <f t="shared" si="0"/>
        <v>1</v>
      </c>
      <c r="U7" s="16">
        <f t="shared" si="1"/>
        <v>1</v>
      </c>
      <c r="V7" s="11">
        <v>1047</v>
      </c>
      <c r="W7" s="11" t="s">
        <v>80</v>
      </c>
      <c r="X7" s="11">
        <v>2</v>
      </c>
      <c r="Y7" s="11">
        <v>160889593</v>
      </c>
      <c r="Z7" s="11">
        <v>161729653</v>
      </c>
      <c r="AA7" s="11" t="s">
        <v>38</v>
      </c>
      <c r="AB7" s="11">
        <v>840060</v>
      </c>
      <c r="AC7" s="11" t="s">
        <v>81</v>
      </c>
      <c r="AD7" s="11" t="s">
        <v>82</v>
      </c>
      <c r="AE7" s="11">
        <v>34</v>
      </c>
      <c r="AF7" s="11" t="s">
        <v>65</v>
      </c>
      <c r="AG7" s="34">
        <f t="shared" si="2"/>
        <v>1365</v>
      </c>
      <c r="AH7" s="35">
        <f t="shared" si="3"/>
        <v>832</v>
      </c>
    </row>
    <row r="8" spans="1:34" x14ac:dyDescent="0.2">
      <c r="A8" s="13">
        <v>7</v>
      </c>
      <c r="B8" s="13" t="s">
        <v>68</v>
      </c>
      <c r="C8" s="13" t="s">
        <v>77</v>
      </c>
      <c r="D8" s="13">
        <v>7</v>
      </c>
      <c r="E8" s="13">
        <v>13292251</v>
      </c>
      <c r="F8" s="13" t="s">
        <v>33</v>
      </c>
      <c r="G8" s="13">
        <v>2</v>
      </c>
      <c r="H8" s="15">
        <v>161238636</v>
      </c>
      <c r="I8" s="13" t="s">
        <v>43</v>
      </c>
      <c r="J8" s="13" t="s">
        <v>35</v>
      </c>
      <c r="K8" s="13">
        <v>7</v>
      </c>
      <c r="L8" s="13">
        <v>13285808</v>
      </c>
      <c r="M8" s="13">
        <v>161238637</v>
      </c>
      <c r="N8" s="13">
        <v>2</v>
      </c>
      <c r="O8" s="13" t="s">
        <v>38</v>
      </c>
      <c r="P8" s="13" t="s">
        <v>36</v>
      </c>
      <c r="Q8" s="13">
        <v>8</v>
      </c>
      <c r="R8" s="13" t="s">
        <v>52</v>
      </c>
      <c r="S8" s="13" t="s">
        <v>68</v>
      </c>
      <c r="T8" s="13">
        <f t="shared" si="0"/>
        <v>6443</v>
      </c>
      <c r="U8" s="15">
        <f t="shared" si="1"/>
        <v>1</v>
      </c>
      <c r="V8" s="13">
        <v>1048</v>
      </c>
      <c r="W8" s="13" t="s">
        <v>87</v>
      </c>
      <c r="X8" s="13">
        <v>7</v>
      </c>
      <c r="Y8" s="13">
        <v>13292974</v>
      </c>
      <c r="Z8" s="13">
        <v>161237933</v>
      </c>
      <c r="AA8" s="13">
        <v>2</v>
      </c>
      <c r="AB8" s="13" t="s">
        <v>38</v>
      </c>
      <c r="AC8" s="13" t="s">
        <v>81</v>
      </c>
      <c r="AD8" s="13" t="s">
        <v>84</v>
      </c>
      <c r="AE8" s="13">
        <v>39</v>
      </c>
      <c r="AF8" s="13" t="s">
        <v>68</v>
      </c>
      <c r="AG8" s="32">
        <f t="shared" si="2"/>
        <v>723</v>
      </c>
      <c r="AH8" s="33">
        <f t="shared" si="3"/>
        <v>703</v>
      </c>
    </row>
    <row r="9" spans="1:34" x14ac:dyDescent="0.2">
      <c r="A9" s="11">
        <v>7</v>
      </c>
      <c r="B9" s="11" t="s">
        <v>66</v>
      </c>
      <c r="C9" s="11" t="s">
        <v>28</v>
      </c>
      <c r="D9" s="11">
        <v>2</v>
      </c>
      <c r="E9" s="11">
        <v>160890958</v>
      </c>
      <c r="F9" s="11" t="s">
        <v>77</v>
      </c>
      <c r="G9" s="11">
        <v>7</v>
      </c>
      <c r="H9" s="16">
        <v>13292251</v>
      </c>
      <c r="I9" s="11" t="s">
        <v>42</v>
      </c>
      <c r="J9" s="11" t="s">
        <v>35</v>
      </c>
      <c r="K9" s="11">
        <v>2</v>
      </c>
      <c r="L9" s="11">
        <v>160890960</v>
      </c>
      <c r="M9" s="11">
        <v>13292245</v>
      </c>
      <c r="N9" s="11">
        <v>7</v>
      </c>
      <c r="O9" s="11" t="s">
        <v>38</v>
      </c>
      <c r="P9" s="11" t="s">
        <v>36</v>
      </c>
      <c r="Q9" s="11">
        <v>8</v>
      </c>
      <c r="R9" s="11" t="s">
        <v>51</v>
      </c>
      <c r="S9" s="11" t="s">
        <v>66</v>
      </c>
      <c r="T9" s="11">
        <f t="shared" si="0"/>
        <v>2</v>
      </c>
      <c r="U9" s="16">
        <f t="shared" si="1"/>
        <v>6</v>
      </c>
      <c r="V9" s="11">
        <v>1049</v>
      </c>
      <c r="W9" s="11" t="s">
        <v>87</v>
      </c>
      <c r="X9" s="11">
        <v>2</v>
      </c>
      <c r="Y9" s="11">
        <v>160890330</v>
      </c>
      <c r="Z9" s="11">
        <v>13288828</v>
      </c>
      <c r="AA9" s="11">
        <v>7</v>
      </c>
      <c r="AB9" s="11" t="s">
        <v>38</v>
      </c>
      <c r="AC9" s="11" t="s">
        <v>88</v>
      </c>
      <c r="AD9" s="11" t="s">
        <v>84</v>
      </c>
      <c r="AE9" s="11">
        <v>27</v>
      </c>
      <c r="AF9" s="11" t="s">
        <v>66</v>
      </c>
      <c r="AG9" s="34">
        <f t="shared" si="2"/>
        <v>628</v>
      </c>
      <c r="AH9" s="35">
        <f t="shared" si="3"/>
        <v>3423</v>
      </c>
    </row>
    <row r="10" spans="1:34" x14ac:dyDescent="0.2">
      <c r="A10" s="48">
        <v>2</v>
      </c>
      <c r="B10" s="48" t="s">
        <v>69</v>
      </c>
      <c r="C10" s="48" t="s">
        <v>32</v>
      </c>
      <c r="D10" s="48">
        <v>2</v>
      </c>
      <c r="E10" s="48">
        <v>227301893</v>
      </c>
      <c r="F10" s="48" t="s">
        <v>78</v>
      </c>
      <c r="G10" s="48">
        <v>7</v>
      </c>
      <c r="H10" s="52">
        <v>130283621</v>
      </c>
      <c r="I10" s="48" t="s">
        <v>44</v>
      </c>
      <c r="J10" s="48" t="s">
        <v>35</v>
      </c>
      <c r="K10" s="48">
        <v>2</v>
      </c>
      <c r="L10" s="48">
        <v>227301878</v>
      </c>
      <c r="M10" s="48">
        <v>130283634</v>
      </c>
      <c r="N10" s="48">
        <v>7</v>
      </c>
      <c r="O10" s="48" t="s">
        <v>38</v>
      </c>
      <c r="P10" s="48" t="s">
        <v>36</v>
      </c>
      <c r="Q10" s="48">
        <v>27</v>
      </c>
      <c r="R10" s="48" t="s">
        <v>53</v>
      </c>
      <c r="S10" s="48" t="s">
        <v>69</v>
      </c>
      <c r="T10" s="48">
        <f>ABS(L10-E10)</f>
        <v>15</v>
      </c>
      <c r="U10" s="52">
        <f>ABS(M10-H10)</f>
        <v>13</v>
      </c>
      <c r="V10" s="48">
        <v>1084</v>
      </c>
      <c r="W10" s="48" t="s">
        <v>87</v>
      </c>
      <c r="X10" s="48">
        <v>2</v>
      </c>
      <c r="Y10" s="48">
        <v>227300391</v>
      </c>
      <c r="Z10" s="48">
        <v>130297566</v>
      </c>
      <c r="AA10" s="48">
        <v>7</v>
      </c>
      <c r="AB10" s="48" t="s">
        <v>38</v>
      </c>
      <c r="AC10" s="48" t="s">
        <v>90</v>
      </c>
      <c r="AD10" s="48" t="s">
        <v>84</v>
      </c>
      <c r="AE10" s="48">
        <v>31</v>
      </c>
      <c r="AF10" s="48" t="s">
        <v>92</v>
      </c>
      <c r="AG10" s="49">
        <f t="shared" si="2"/>
        <v>1502</v>
      </c>
      <c r="AH10" s="53">
        <f t="shared" si="3"/>
        <v>13945</v>
      </c>
    </row>
    <row r="11" spans="1:34" x14ac:dyDescent="0.2">
      <c r="A11" s="48"/>
      <c r="B11" s="48"/>
      <c r="C11" s="48"/>
      <c r="D11" s="48"/>
      <c r="E11" s="48"/>
      <c r="F11" s="48"/>
      <c r="G11" s="48"/>
      <c r="H11" s="52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52"/>
      <c r="V11" s="48">
        <v>1127</v>
      </c>
      <c r="W11" s="48" t="s">
        <v>87</v>
      </c>
      <c r="X11" s="48">
        <v>2</v>
      </c>
      <c r="Y11" s="48">
        <v>227301434</v>
      </c>
      <c r="Z11" s="48">
        <v>130297566</v>
      </c>
      <c r="AA11" s="48">
        <v>7</v>
      </c>
      <c r="AB11" s="48" t="s">
        <v>38</v>
      </c>
      <c r="AC11" s="48" t="s">
        <v>89</v>
      </c>
      <c r="AD11" s="48" t="s">
        <v>84</v>
      </c>
      <c r="AE11" s="48">
        <v>27</v>
      </c>
      <c r="AF11" s="48" t="s">
        <v>92</v>
      </c>
      <c r="AG11" s="49">
        <f>ABS(Y11-E10)</f>
        <v>459</v>
      </c>
      <c r="AH11" s="53">
        <f>ABS(Z11-H10)</f>
        <v>13945</v>
      </c>
    </row>
    <row r="12" spans="1:34" x14ac:dyDescent="0.2">
      <c r="A12" s="48"/>
      <c r="B12" s="48"/>
      <c r="C12" s="48"/>
      <c r="D12" s="48"/>
      <c r="E12" s="48"/>
      <c r="F12" s="48"/>
      <c r="G12" s="48"/>
      <c r="H12" s="52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52"/>
      <c r="V12" s="48">
        <v>1131</v>
      </c>
      <c r="W12" s="48" t="s">
        <v>87</v>
      </c>
      <c r="X12" s="48">
        <v>2</v>
      </c>
      <c r="Y12" s="48">
        <v>227302812</v>
      </c>
      <c r="Z12" s="48">
        <v>130272004</v>
      </c>
      <c r="AA12" s="48">
        <v>7</v>
      </c>
      <c r="AB12" s="48" t="s">
        <v>38</v>
      </c>
      <c r="AC12" s="48" t="s">
        <v>91</v>
      </c>
      <c r="AD12" s="48" t="s">
        <v>84</v>
      </c>
      <c r="AE12" s="48">
        <v>33</v>
      </c>
      <c r="AF12" s="48" t="s">
        <v>92</v>
      </c>
      <c r="AG12" s="49">
        <f>ABS(Y12-E10)</f>
        <v>919</v>
      </c>
      <c r="AH12" s="53">
        <f>ABS(Z12-H10)</f>
        <v>11617</v>
      </c>
    </row>
    <row r="13" spans="1:34" x14ac:dyDescent="0.2">
      <c r="A13" s="12"/>
      <c r="B13" s="12"/>
      <c r="C13" s="12"/>
      <c r="D13" s="12"/>
      <c r="E13" s="12"/>
      <c r="F13" s="12"/>
      <c r="G13" s="12"/>
      <c r="H13" s="14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4"/>
      <c r="V13" s="12">
        <v>1157</v>
      </c>
      <c r="W13" s="12" t="s">
        <v>87</v>
      </c>
      <c r="X13" s="12">
        <v>2</v>
      </c>
      <c r="Y13" s="12">
        <v>227302812</v>
      </c>
      <c r="Z13" s="12">
        <v>130272004</v>
      </c>
      <c r="AA13" s="12">
        <v>7</v>
      </c>
      <c r="AB13" s="12" t="s">
        <v>38</v>
      </c>
      <c r="AC13" s="12" t="s">
        <v>90</v>
      </c>
      <c r="AD13" s="12" t="s">
        <v>84</v>
      </c>
      <c r="AE13" s="12">
        <v>27</v>
      </c>
      <c r="AF13" s="12" t="s">
        <v>92</v>
      </c>
      <c r="AG13" s="44">
        <f>ABS(Y13-E10)</f>
        <v>919</v>
      </c>
      <c r="AH13" s="45">
        <f>ABS(Z13-H10)</f>
        <v>11617</v>
      </c>
    </row>
    <row r="14" spans="1:34" x14ac:dyDescent="0.2">
      <c r="A14" s="46">
        <v>7</v>
      </c>
      <c r="B14" s="46" t="s">
        <v>71</v>
      </c>
      <c r="C14" s="46" t="s">
        <v>78</v>
      </c>
      <c r="D14" s="46">
        <v>7</v>
      </c>
      <c r="E14" s="46">
        <v>130283621</v>
      </c>
      <c r="F14" s="46" t="s">
        <v>32</v>
      </c>
      <c r="G14" s="46">
        <v>2</v>
      </c>
      <c r="H14" s="50">
        <v>227301893</v>
      </c>
      <c r="I14" s="46" t="s">
        <v>47</v>
      </c>
      <c r="J14" s="46" t="s">
        <v>35</v>
      </c>
      <c r="K14" s="46">
        <v>7</v>
      </c>
      <c r="L14" s="46">
        <v>130283622</v>
      </c>
      <c r="M14" s="46">
        <v>227301877</v>
      </c>
      <c r="N14" s="46">
        <v>2</v>
      </c>
      <c r="O14" s="46" t="s">
        <v>38</v>
      </c>
      <c r="P14" s="46" t="s">
        <v>36</v>
      </c>
      <c r="Q14" s="46">
        <v>29</v>
      </c>
      <c r="R14" s="46" t="s">
        <v>56</v>
      </c>
      <c r="S14" s="46" t="s">
        <v>71</v>
      </c>
      <c r="T14" s="46">
        <f t="shared" si="0"/>
        <v>1</v>
      </c>
      <c r="U14" s="50">
        <f t="shared" si="1"/>
        <v>16</v>
      </c>
      <c r="V14" s="46">
        <v>1084</v>
      </c>
      <c r="W14" s="46" t="s">
        <v>87</v>
      </c>
      <c r="X14" s="46">
        <v>7</v>
      </c>
      <c r="Y14" s="47">
        <v>130297566</v>
      </c>
      <c r="Z14" s="46">
        <v>227300391</v>
      </c>
      <c r="AA14" s="46">
        <v>2</v>
      </c>
      <c r="AB14" s="46" t="s">
        <v>38</v>
      </c>
      <c r="AC14" s="46" t="s">
        <v>90</v>
      </c>
      <c r="AD14" s="46" t="s">
        <v>84</v>
      </c>
      <c r="AE14" s="46">
        <v>31</v>
      </c>
      <c r="AF14" s="46" t="s">
        <v>92</v>
      </c>
      <c r="AG14" s="47">
        <f t="shared" si="2"/>
        <v>13945</v>
      </c>
      <c r="AH14" s="51">
        <f>ABS(Z14-H14)</f>
        <v>1502</v>
      </c>
    </row>
    <row r="15" spans="1:34" x14ac:dyDescent="0.2">
      <c r="A15" s="46"/>
      <c r="B15" s="46"/>
      <c r="C15" s="46"/>
      <c r="D15" s="46"/>
      <c r="E15" s="46"/>
      <c r="F15" s="46"/>
      <c r="G15" s="46"/>
      <c r="H15" s="50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50"/>
      <c r="V15" s="46">
        <v>1127</v>
      </c>
      <c r="W15" s="46" t="s">
        <v>87</v>
      </c>
      <c r="X15" s="46">
        <v>7</v>
      </c>
      <c r="Y15" s="47">
        <v>130297566</v>
      </c>
      <c r="Z15" s="46">
        <v>227301434</v>
      </c>
      <c r="AA15" s="46">
        <v>2</v>
      </c>
      <c r="AB15" s="46" t="s">
        <v>38</v>
      </c>
      <c r="AC15" s="46" t="s">
        <v>89</v>
      </c>
      <c r="AD15" s="46" t="s">
        <v>84</v>
      </c>
      <c r="AE15" s="46">
        <v>27</v>
      </c>
      <c r="AF15" s="46" t="s">
        <v>92</v>
      </c>
      <c r="AG15" s="47">
        <f>ABS(Y15-E14)</f>
        <v>13945</v>
      </c>
      <c r="AH15" s="51">
        <f>ABS(Z15-H14)</f>
        <v>459</v>
      </c>
    </row>
    <row r="16" spans="1:34" x14ac:dyDescent="0.2">
      <c r="A16" s="46"/>
      <c r="B16" s="46"/>
      <c r="C16" s="46"/>
      <c r="D16" s="46"/>
      <c r="E16" s="46"/>
      <c r="F16" s="46"/>
      <c r="G16" s="46"/>
      <c r="H16" s="50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50"/>
      <c r="V16" s="46">
        <v>1131</v>
      </c>
      <c r="W16" s="46" t="s">
        <v>87</v>
      </c>
      <c r="X16" s="46">
        <v>7</v>
      </c>
      <c r="Y16" s="47">
        <v>130272004</v>
      </c>
      <c r="Z16" s="46">
        <v>227302812</v>
      </c>
      <c r="AA16" s="46">
        <v>2</v>
      </c>
      <c r="AB16" s="46" t="s">
        <v>38</v>
      </c>
      <c r="AC16" s="46" t="s">
        <v>91</v>
      </c>
      <c r="AD16" s="46" t="s">
        <v>84</v>
      </c>
      <c r="AE16" s="46">
        <v>33</v>
      </c>
      <c r="AF16" s="46" t="s">
        <v>92</v>
      </c>
      <c r="AG16" s="47">
        <f>ABS(Y16-E14)</f>
        <v>11617</v>
      </c>
      <c r="AH16" s="51">
        <f>ABS(Z16-H14)</f>
        <v>919</v>
      </c>
    </row>
    <row r="17" spans="1:34" x14ac:dyDescent="0.2">
      <c r="A17" s="36"/>
      <c r="B17" s="36"/>
      <c r="C17" s="36"/>
      <c r="D17" s="36"/>
      <c r="E17" s="36"/>
      <c r="F17" s="36"/>
      <c r="G17" s="36"/>
      <c r="H17" s="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7"/>
      <c r="V17" s="36">
        <v>1157</v>
      </c>
      <c r="W17" s="36" t="s">
        <v>87</v>
      </c>
      <c r="X17" s="36">
        <v>7</v>
      </c>
      <c r="Y17" s="38">
        <v>130272004</v>
      </c>
      <c r="Z17" s="36">
        <v>227302812</v>
      </c>
      <c r="AA17" s="36">
        <v>2</v>
      </c>
      <c r="AB17" s="36" t="s">
        <v>38</v>
      </c>
      <c r="AC17" s="36" t="s">
        <v>90</v>
      </c>
      <c r="AD17" s="36" t="s">
        <v>84</v>
      </c>
      <c r="AE17" s="36">
        <v>27</v>
      </c>
      <c r="AF17" s="36" t="s">
        <v>92</v>
      </c>
      <c r="AG17" s="38">
        <f>ABS(Y17-E14)</f>
        <v>11617</v>
      </c>
      <c r="AH17" s="39">
        <f>ABS(Z17-H14)</f>
        <v>919</v>
      </c>
    </row>
    <row r="18" spans="1:34" x14ac:dyDescent="0.2">
      <c r="A18" s="12">
        <v>2</v>
      </c>
      <c r="B18" s="12" t="s">
        <v>70</v>
      </c>
      <c r="C18" s="12" t="s">
        <v>31</v>
      </c>
      <c r="D18" s="12">
        <v>2</v>
      </c>
      <c r="E18" s="12">
        <v>229052601</v>
      </c>
      <c r="F18" s="12" t="s">
        <v>30</v>
      </c>
      <c r="G18" s="12">
        <v>2</v>
      </c>
      <c r="H18" s="14">
        <v>229275096</v>
      </c>
      <c r="I18" s="12" t="s">
        <v>45</v>
      </c>
      <c r="J18" s="12" t="s">
        <v>49</v>
      </c>
      <c r="K18" s="12">
        <v>2</v>
      </c>
      <c r="L18" s="12">
        <v>229052602</v>
      </c>
      <c r="M18" s="12">
        <v>229275097</v>
      </c>
      <c r="N18" s="12" t="s">
        <v>38</v>
      </c>
      <c r="O18" s="12">
        <v>222495</v>
      </c>
      <c r="P18" s="12" t="s">
        <v>36</v>
      </c>
      <c r="Q18" s="12">
        <v>17</v>
      </c>
      <c r="R18" s="12" t="s">
        <v>54</v>
      </c>
      <c r="S18" s="12" t="s">
        <v>70</v>
      </c>
      <c r="T18" s="12">
        <f t="shared" si="0"/>
        <v>1</v>
      </c>
      <c r="U18" s="14">
        <f t="shared" si="1"/>
        <v>1</v>
      </c>
      <c r="V18" s="12">
        <v>1130</v>
      </c>
      <c r="W18" s="12" t="s">
        <v>80</v>
      </c>
      <c r="X18" s="12">
        <v>2</v>
      </c>
      <c r="Y18" s="12">
        <v>229048207</v>
      </c>
      <c r="Z18" s="12">
        <v>229278780</v>
      </c>
      <c r="AA18" s="12" t="s">
        <v>38</v>
      </c>
      <c r="AB18" s="12">
        <v>222405</v>
      </c>
      <c r="AC18" s="12" t="s">
        <v>83</v>
      </c>
      <c r="AD18" s="12" t="s">
        <v>84</v>
      </c>
      <c r="AE18" s="12">
        <v>35</v>
      </c>
      <c r="AF18" s="12" t="s">
        <v>70</v>
      </c>
      <c r="AG18" s="44">
        <f t="shared" si="2"/>
        <v>4394</v>
      </c>
      <c r="AH18" s="45">
        <f t="shared" si="3"/>
        <v>3684</v>
      </c>
    </row>
    <row r="19" spans="1:34" x14ac:dyDescent="0.2">
      <c r="A19" s="8"/>
      <c r="V19" s="8"/>
    </row>
    <row r="20" spans="1:34" x14ac:dyDescent="0.2">
      <c r="S20" s="17"/>
      <c r="V20" s="18"/>
      <c r="AF20" s="17"/>
    </row>
    <row r="21" spans="1:34" x14ac:dyDescent="0.2">
      <c r="S21" s="17"/>
      <c r="AF21" s="17"/>
    </row>
  </sheetData>
  <mergeCells count="3">
    <mergeCell ref="A1:H1"/>
    <mergeCell ref="I1:U1"/>
    <mergeCell ref="V1:AH1"/>
  </mergeCells>
  <pageMargins left="0.7" right="0.7" top="0.75" bottom="0.75" header="0.3" footer="0.3"/>
  <pageSetup paperSize="9" scale="38" orientation="landscape" horizontalDpi="0" verticalDpi="0"/>
  <headerFooter>
    <oddHeader>&amp;C&amp;"Calibri,Regular"&amp;K000000Table S10_variants_S5_T27 -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S5_LRS</vt:lpstr>
      <vt:lpstr>S5_OGM</vt:lpstr>
      <vt:lpstr>S5_fragments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2024-03-27T13:50:03Z</cp:lastPrinted>
  <dcterms:created xsi:type="dcterms:W3CDTF">2023-07-11T10:19:43Z</dcterms:created>
  <dcterms:modified xsi:type="dcterms:W3CDTF">2024-03-27T13:52:04Z</dcterms:modified>
</cp:coreProperties>
</file>