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hnw\Dropbox (Sydney Uni)\Scientificpapers\"/>
    </mc:Choice>
  </mc:AlternateContent>
  <xr:revisionPtr revIDLastSave="0" documentId="13_ncr:1_{619378F6-A3AC-4FEB-B8EC-34A38802125C}" xr6:coauthVersionLast="47" xr6:coauthVersionMax="47" xr10:uidLastSave="{00000000-0000-0000-0000-000000000000}"/>
  <bookViews>
    <workbookView xWindow="-108" yWindow="-108" windowWidth="23256" windowHeight="12456" xr2:uid="{F574A31F-C585-4095-ACA9-A45D28895AAC}"/>
  </bookViews>
  <sheets>
    <sheet name="CountriesChangeinGolds" sheetId="8" r:id="rId1"/>
    <sheet name="ParisHauls" sheetId="9" r:id="rId2"/>
    <sheet name="ParisTotals" sheetId="13" r:id="rId3"/>
    <sheet name="ParisGolds" sheetId="11" r:id="rId4"/>
    <sheet name="GBD sigs" sheetId="14" r:id="rId5"/>
    <sheet name="Excess Mortality and GDP" sheetId="1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8" l="1"/>
  <c r="P16" i="8"/>
  <c r="C40" i="8" s="1"/>
  <c r="C38" i="8"/>
  <c r="C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28" i="8"/>
  <c r="A46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28" i="8"/>
  <c r="O6" i="8"/>
  <c r="O11" i="8"/>
  <c r="O13" i="8"/>
  <c r="O12" i="8"/>
  <c r="O7" i="8"/>
  <c r="O9" i="8"/>
  <c r="P9" i="8" s="1"/>
  <c r="C33" i="8" s="1"/>
  <c r="O8" i="8"/>
  <c r="O14" i="8"/>
  <c r="O10" i="8"/>
  <c r="O17" i="8"/>
  <c r="O18" i="8"/>
  <c r="O20" i="8"/>
  <c r="O15" i="8"/>
  <c r="O19" i="8"/>
  <c r="P19" i="8" s="1"/>
  <c r="C43" i="8" s="1"/>
  <c r="O22" i="8"/>
  <c r="O16" i="8"/>
  <c r="O21" i="8"/>
  <c r="O5" i="8"/>
  <c r="N6" i="8"/>
  <c r="P6" i="8" s="1"/>
  <c r="C30" i="8" s="1"/>
  <c r="N11" i="8"/>
  <c r="P11" i="8" s="1"/>
  <c r="N13" i="8"/>
  <c r="P13" i="8" s="1"/>
  <c r="C37" i="8" s="1"/>
  <c r="N12" i="8"/>
  <c r="P12" i="8" s="1"/>
  <c r="N7" i="8"/>
  <c r="P7" i="8" s="1"/>
  <c r="N9" i="8"/>
  <c r="N8" i="8"/>
  <c r="P8" i="8" s="1"/>
  <c r="N14" i="8"/>
  <c r="N10" i="8"/>
  <c r="P10" i="8" s="1"/>
  <c r="C34" i="8" s="1"/>
  <c r="N17" i="8"/>
  <c r="P17" i="8" s="1"/>
  <c r="N18" i="8"/>
  <c r="P18" i="8" s="1"/>
  <c r="C42" i="8" s="1"/>
  <c r="N20" i="8"/>
  <c r="P20" i="8" s="1"/>
  <c r="N15" i="8"/>
  <c r="P15" i="8" s="1"/>
  <c r="N19" i="8"/>
  <c r="N22" i="8"/>
  <c r="P22" i="8" s="1"/>
  <c r="N16" i="8"/>
  <c r="N21" i="8"/>
  <c r="P21" i="8" s="1"/>
  <c r="C45" i="8" s="1"/>
  <c r="N5" i="8"/>
  <c r="P5" i="8" s="1"/>
  <c r="C29" i="8" s="1"/>
  <c r="AB19" i="9"/>
  <c r="AA19" i="9"/>
  <c r="AB18" i="9"/>
  <c r="AA18" i="9"/>
  <c r="AB17" i="9"/>
  <c r="AA17" i="9"/>
  <c r="AB16" i="9"/>
  <c r="AA16" i="9"/>
  <c r="AB15" i="9"/>
  <c r="AA15" i="9"/>
  <c r="AB14" i="9"/>
  <c r="AA14" i="9"/>
  <c r="AB13" i="9"/>
  <c r="AA13" i="9"/>
  <c r="AB12" i="9"/>
  <c r="AA12" i="9"/>
  <c r="AB11" i="9"/>
  <c r="AA11" i="9"/>
  <c r="AB10" i="9"/>
  <c r="AA10" i="9"/>
  <c r="AB9" i="9"/>
  <c r="AA9" i="9"/>
  <c r="AB8" i="9"/>
  <c r="AA8" i="9"/>
  <c r="AB7" i="9"/>
  <c r="AA7" i="9"/>
  <c r="AB6" i="9"/>
  <c r="AA6" i="9"/>
  <c r="AB5" i="9"/>
  <c r="AA5" i="9"/>
  <c r="AB4" i="9"/>
  <c r="AA4" i="9"/>
  <c r="AB3" i="9"/>
  <c r="AA3" i="9"/>
  <c r="AB2" i="9"/>
  <c r="AA2" i="9"/>
  <c r="AB19" i="13"/>
  <c r="AA19" i="13"/>
  <c r="AB18" i="13"/>
  <c r="AA18" i="13"/>
  <c r="AB17" i="13"/>
  <c r="AA17" i="13"/>
  <c r="AB16" i="13"/>
  <c r="AA16" i="13"/>
  <c r="AB15" i="13"/>
  <c r="AA15" i="13"/>
  <c r="AB14" i="13"/>
  <c r="AA14" i="13"/>
  <c r="AB13" i="13"/>
  <c r="AA13" i="13"/>
  <c r="AB12" i="13"/>
  <c r="AA12" i="13"/>
  <c r="AB11" i="13"/>
  <c r="AA11" i="13"/>
  <c r="AB10" i="13"/>
  <c r="AA10" i="13"/>
  <c r="AB9" i="13"/>
  <c r="AA9" i="13"/>
  <c r="AB8" i="13"/>
  <c r="AA8" i="13"/>
  <c r="AB7" i="13"/>
  <c r="AA7" i="13"/>
  <c r="AB6" i="13"/>
  <c r="AA6" i="13"/>
  <c r="AB5" i="13"/>
  <c r="AA5" i="13"/>
  <c r="AB4" i="13"/>
  <c r="AA4" i="13"/>
  <c r="AB3" i="13"/>
  <c r="AA3" i="13"/>
  <c r="AB2" i="13"/>
  <c r="AA2" i="13"/>
  <c r="V2" i="15"/>
  <c r="V4" i="15"/>
  <c r="V5" i="15"/>
  <c r="V6" i="15"/>
  <c r="V7" i="15"/>
  <c r="V8" i="15"/>
  <c r="V9" i="15"/>
  <c r="V10" i="15"/>
  <c r="V11" i="15"/>
  <c r="V12" i="15"/>
  <c r="V13" i="15"/>
  <c r="V14" i="15"/>
  <c r="V15" i="15"/>
  <c r="V16" i="15"/>
  <c r="V17" i="15"/>
  <c r="V18" i="15"/>
  <c r="V3" i="15"/>
  <c r="C39" i="8" l="1"/>
  <c r="C41" i="8"/>
  <c r="C31" i="8"/>
  <c r="C35" i="8"/>
  <c r="C44" i="8"/>
  <c r="C46" i="8"/>
  <c r="C36" i="8"/>
  <c r="C32" i="8"/>
  <c r="Z19" i="13" l="1"/>
  <c r="Z18" i="13"/>
  <c r="Z17" i="13"/>
  <c r="Z16" i="13"/>
  <c r="Z15" i="13"/>
  <c r="Z14" i="13"/>
  <c r="Z13" i="13"/>
  <c r="Z12" i="13"/>
  <c r="Z11" i="13"/>
  <c r="Z10" i="13"/>
  <c r="Z9" i="13"/>
  <c r="Z8" i="13"/>
  <c r="Z7" i="13"/>
  <c r="Z6" i="13"/>
  <c r="Z5" i="13"/>
  <c r="Z4" i="13"/>
  <c r="Z3" i="13"/>
  <c r="Z2" i="13"/>
  <c r="V19" i="13"/>
  <c r="V18" i="13"/>
  <c r="V17" i="13"/>
  <c r="V16" i="13"/>
  <c r="V15" i="13"/>
  <c r="W15" i="13" s="1"/>
  <c r="V14" i="13"/>
  <c r="V13" i="13"/>
  <c r="Q24" i="13"/>
  <c r="Q25" i="13"/>
  <c r="Q26" i="13"/>
  <c r="Q27" i="13"/>
  <c r="Q28" i="13"/>
  <c r="Q29" i="13"/>
  <c r="Q30" i="13"/>
  <c r="Q31" i="13"/>
  <c r="Q32" i="13"/>
  <c r="Q33" i="13"/>
  <c r="Q34" i="13"/>
  <c r="Q23" i="13"/>
  <c r="V12" i="13"/>
  <c r="V11" i="13"/>
  <c r="V10" i="13"/>
  <c r="V9" i="13"/>
  <c r="V8" i="13"/>
  <c r="V7" i="13"/>
  <c r="V6" i="13"/>
  <c r="V5" i="13"/>
  <c r="W5" i="13" s="1"/>
  <c r="V4" i="13"/>
  <c r="V3" i="13"/>
  <c r="V2" i="13"/>
  <c r="U19" i="13"/>
  <c r="U18" i="13"/>
  <c r="U17" i="13"/>
  <c r="U16" i="13"/>
  <c r="U15" i="13"/>
  <c r="U14" i="13"/>
  <c r="U13" i="13"/>
  <c r="U12" i="13"/>
  <c r="U11" i="13"/>
  <c r="U10" i="13"/>
  <c r="U9" i="13"/>
  <c r="U8" i="13"/>
  <c r="U7" i="13"/>
  <c r="U6" i="13"/>
  <c r="U5" i="13"/>
  <c r="U4" i="13"/>
  <c r="U3" i="13"/>
  <c r="U2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3" i="13"/>
  <c r="T2" i="13"/>
  <c r="AE66" i="13"/>
  <c r="AE65" i="13"/>
  <c r="AE64" i="13"/>
  <c r="AE63" i="13"/>
  <c r="AE62" i="13"/>
  <c r="AE61" i="13"/>
  <c r="AE60" i="13"/>
  <c r="AE59" i="13"/>
  <c r="AE58" i="13"/>
  <c r="AE57" i="13"/>
  <c r="AE56" i="13"/>
  <c r="AE55" i="13"/>
  <c r="AE54" i="13"/>
  <c r="AE53" i="13"/>
  <c r="AE52" i="13"/>
  <c r="AE51" i="13"/>
  <c r="AE50" i="13"/>
  <c r="AE49" i="13"/>
  <c r="AE48" i="13"/>
  <c r="AE47" i="13"/>
  <c r="AE46" i="13"/>
  <c r="AE45" i="13"/>
  <c r="AE44" i="13"/>
  <c r="AE43" i="13"/>
  <c r="AE42" i="13"/>
  <c r="R42" i="13"/>
  <c r="L42" i="13"/>
  <c r="F42" i="13"/>
  <c r="AE41" i="13"/>
  <c r="R41" i="13"/>
  <c r="L41" i="13"/>
  <c r="F41" i="13"/>
  <c r="AG40" i="13" a="1"/>
  <c r="AG40" i="13" s="1"/>
  <c r="AE40" i="13"/>
  <c r="R40" i="13"/>
  <c r="L40" i="13"/>
  <c r="F40" i="13"/>
  <c r="AE39" i="13"/>
  <c r="R39" i="13"/>
  <c r="L39" i="13"/>
  <c r="F39" i="13"/>
  <c r="AE38" i="13"/>
  <c r="R38" i="13"/>
  <c r="L38" i="13"/>
  <c r="F38" i="13"/>
  <c r="AE37" i="13"/>
  <c r="R37" i="13"/>
  <c r="L37" i="13"/>
  <c r="F37" i="13"/>
  <c r="AE36" i="13"/>
  <c r="R36" i="13"/>
  <c r="L36" i="13"/>
  <c r="F36" i="13"/>
  <c r="AE35" i="13"/>
  <c r="R35" i="13"/>
  <c r="L35" i="13"/>
  <c r="F35" i="13"/>
  <c r="T24" i="13" s="1"/>
  <c r="AE34" i="13"/>
  <c r="R34" i="13"/>
  <c r="L34" i="13"/>
  <c r="F34" i="13"/>
  <c r="AE33" i="13"/>
  <c r="R33" i="13"/>
  <c r="L33" i="13"/>
  <c r="F33" i="13"/>
  <c r="AE32" i="13"/>
  <c r="R32" i="13"/>
  <c r="V21" i="13" s="1"/>
  <c r="L32" i="13"/>
  <c r="F32" i="13"/>
  <c r="AE31" i="13"/>
  <c r="V31" i="13"/>
  <c r="T31" i="13"/>
  <c r="R31" i="13"/>
  <c r="L31" i="13"/>
  <c r="F31" i="13"/>
  <c r="AE30" i="13"/>
  <c r="U30" i="13"/>
  <c r="R30" i="13"/>
  <c r="V26" i="13" s="1"/>
  <c r="W26" i="13" s="1"/>
  <c r="L30" i="13"/>
  <c r="F30" i="13"/>
  <c r="AE29" i="13"/>
  <c r="R29" i="13"/>
  <c r="V20" i="13" s="1"/>
  <c r="L29" i="13"/>
  <c r="F29" i="13"/>
  <c r="AE28" i="13"/>
  <c r="R28" i="13"/>
  <c r="V27" i="13" s="1"/>
  <c r="L28" i="13"/>
  <c r="F28" i="13"/>
  <c r="AE27" i="13"/>
  <c r="R27" i="13"/>
  <c r="L27" i="13"/>
  <c r="F27" i="13"/>
  <c r="T27" i="13" s="1"/>
  <c r="AE26" i="13"/>
  <c r="R26" i="13"/>
  <c r="L26" i="13"/>
  <c r="F26" i="13"/>
  <c r="T28" i="13" s="1"/>
  <c r="W28" i="13" s="1"/>
  <c r="AE25" i="13"/>
  <c r="W25" i="13"/>
  <c r="U25" i="13"/>
  <c r="R25" i="13"/>
  <c r="L25" i="13"/>
  <c r="F25" i="13"/>
  <c r="AE24" i="13"/>
  <c r="U24" i="13"/>
  <c r="R24" i="13"/>
  <c r="L24" i="13"/>
  <c r="F24" i="13"/>
  <c r="AE23" i="13"/>
  <c r="R23" i="13"/>
  <c r="L23" i="13"/>
  <c r="F23" i="13"/>
  <c r="AE22" i="13"/>
  <c r="R22" i="13"/>
  <c r="V29" i="13" s="1"/>
  <c r="W29" i="13" s="1"/>
  <c r="L22" i="13"/>
  <c r="F22" i="13"/>
  <c r="AE21" i="13"/>
  <c r="U21" i="13"/>
  <c r="R21" i="13"/>
  <c r="L21" i="13"/>
  <c r="F21" i="13"/>
  <c r="AF20" i="13"/>
  <c r="AC20" i="13"/>
  <c r="U20" i="13"/>
  <c r="T20" i="13"/>
  <c r="W20" i="13" s="1"/>
  <c r="R20" i="13"/>
  <c r="L20" i="13"/>
  <c r="U22" i="13" s="1"/>
  <c r="F20" i="13"/>
  <c r="R19" i="13"/>
  <c r="L19" i="13"/>
  <c r="F19" i="13"/>
  <c r="T30" i="13" s="1"/>
  <c r="W30" i="13" s="1"/>
  <c r="R18" i="13"/>
  <c r="V24" i="13" s="1"/>
  <c r="L18" i="13"/>
  <c r="U27" i="13" s="1"/>
  <c r="F18" i="13"/>
  <c r="R17" i="13"/>
  <c r="L17" i="13"/>
  <c r="F17" i="13"/>
  <c r="W16" i="13"/>
  <c r="R16" i="13"/>
  <c r="L16" i="13"/>
  <c r="F16" i="13"/>
  <c r="R15" i="13"/>
  <c r="L15" i="13"/>
  <c r="F15" i="13"/>
  <c r="R14" i="13"/>
  <c r="L14" i="13"/>
  <c r="F14" i="13"/>
  <c r="R13" i="13"/>
  <c r="L13" i="13"/>
  <c r="F13" i="13"/>
  <c r="T21" i="13" s="1"/>
  <c r="R12" i="13"/>
  <c r="L12" i="13"/>
  <c r="F12" i="13"/>
  <c r="W11" i="13"/>
  <c r="R11" i="13"/>
  <c r="L11" i="13"/>
  <c r="F11" i="13"/>
  <c r="R10" i="13"/>
  <c r="L10" i="13"/>
  <c r="F10" i="13"/>
  <c r="R9" i="13"/>
  <c r="L9" i="13"/>
  <c r="F9" i="13"/>
  <c r="R8" i="13"/>
  <c r="L8" i="13"/>
  <c r="F8" i="13"/>
  <c r="R7" i="13"/>
  <c r="L7" i="13"/>
  <c r="F7" i="13"/>
  <c r="R6" i="13"/>
  <c r="L6" i="13"/>
  <c r="F6" i="13"/>
  <c r="R5" i="13"/>
  <c r="L5" i="13"/>
  <c r="U31" i="13" s="1"/>
  <c r="F5" i="13"/>
  <c r="R4" i="13"/>
  <c r="L4" i="13"/>
  <c r="F4" i="13"/>
  <c r="R3" i="13"/>
  <c r="L3" i="13"/>
  <c r="F3" i="13"/>
  <c r="R2" i="13"/>
  <c r="L2" i="13"/>
  <c r="F2" i="13"/>
  <c r="Z19" i="11"/>
  <c r="AA19" i="11" s="1"/>
  <c r="Z18" i="11"/>
  <c r="AA18" i="11" s="1"/>
  <c r="Z17" i="11"/>
  <c r="AA17" i="11" s="1"/>
  <c r="Z16" i="11"/>
  <c r="AA16" i="11" s="1"/>
  <c r="Z15" i="11"/>
  <c r="AA15" i="11" s="1"/>
  <c r="Z14" i="11"/>
  <c r="AA14" i="11" s="1"/>
  <c r="Z13" i="11"/>
  <c r="AA13" i="11" s="1"/>
  <c r="Z12" i="11"/>
  <c r="AA12" i="11" s="1"/>
  <c r="Z11" i="11"/>
  <c r="AA11" i="11" s="1"/>
  <c r="Z10" i="11"/>
  <c r="AA10" i="11" s="1"/>
  <c r="Z9" i="11"/>
  <c r="AA9" i="11" s="1"/>
  <c r="Z8" i="11"/>
  <c r="AA8" i="11" s="1"/>
  <c r="Z7" i="11"/>
  <c r="AA7" i="11" s="1"/>
  <c r="Z6" i="11"/>
  <c r="AA6" i="11" s="1"/>
  <c r="Z5" i="11"/>
  <c r="AA5" i="11" s="1"/>
  <c r="Z4" i="11"/>
  <c r="AA4" i="11" s="1"/>
  <c r="Z3" i="11"/>
  <c r="AA3" i="11" s="1"/>
  <c r="Z2" i="11"/>
  <c r="AA2" i="11" s="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W5" i="11" s="1"/>
  <c r="AB5" i="11" s="1"/>
  <c r="V4" i="11"/>
  <c r="V3" i="11"/>
  <c r="V2" i="11"/>
  <c r="U19" i="11"/>
  <c r="U18" i="11"/>
  <c r="U17" i="11"/>
  <c r="U16" i="11"/>
  <c r="U15" i="11"/>
  <c r="U14" i="11"/>
  <c r="U13" i="11"/>
  <c r="U12" i="11"/>
  <c r="U11" i="11"/>
  <c r="W11" i="11" s="1"/>
  <c r="AB11" i="11" s="1"/>
  <c r="U10" i="11"/>
  <c r="U9" i="11"/>
  <c r="U8" i="11"/>
  <c r="U7" i="11"/>
  <c r="U6" i="11"/>
  <c r="U5" i="11"/>
  <c r="U4" i="11"/>
  <c r="U3" i="11"/>
  <c r="U2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3" i="11"/>
  <c r="T2" i="11"/>
  <c r="AE66" i="11"/>
  <c r="AE65" i="11"/>
  <c r="AE64" i="11"/>
  <c r="AE63" i="11"/>
  <c r="AE62" i="11"/>
  <c r="AE61" i="11"/>
  <c r="AE60" i="11"/>
  <c r="AE59" i="11"/>
  <c r="AE58" i="11"/>
  <c r="AE57" i="11"/>
  <c r="AE56" i="11"/>
  <c r="AE55" i="11"/>
  <c r="AE54" i="11"/>
  <c r="AE53" i="11"/>
  <c r="AE52" i="11"/>
  <c r="AE51" i="11"/>
  <c r="AE50" i="11"/>
  <c r="AE49" i="11"/>
  <c r="AE48" i="11"/>
  <c r="AE47" i="11"/>
  <c r="AE46" i="11"/>
  <c r="AE45" i="11"/>
  <c r="AE44" i="11"/>
  <c r="AE43" i="11"/>
  <c r="AE42" i="11"/>
  <c r="R42" i="11"/>
  <c r="L42" i="11"/>
  <c r="F42" i="11"/>
  <c r="AE41" i="11"/>
  <c r="R41" i="11"/>
  <c r="L41" i="11"/>
  <c r="F41" i="11"/>
  <c r="AE40" i="11"/>
  <c r="R40" i="11"/>
  <c r="L40" i="11"/>
  <c r="F40" i="11"/>
  <c r="AE39" i="11"/>
  <c r="R39" i="11"/>
  <c r="L39" i="11"/>
  <c r="F39" i="11"/>
  <c r="AE38" i="11"/>
  <c r="R38" i="11"/>
  <c r="L38" i="11"/>
  <c r="F38" i="11"/>
  <c r="AE37" i="11"/>
  <c r="R37" i="11"/>
  <c r="L37" i="11"/>
  <c r="F37" i="11"/>
  <c r="AE36" i="11"/>
  <c r="R36" i="11"/>
  <c r="L36" i="11"/>
  <c r="F36" i="11"/>
  <c r="AE35" i="11"/>
  <c r="R35" i="11"/>
  <c r="L35" i="11"/>
  <c r="U24" i="11" s="1"/>
  <c r="F35" i="11"/>
  <c r="T24" i="11" s="1"/>
  <c r="AE34" i="11"/>
  <c r="R34" i="11"/>
  <c r="L34" i="11"/>
  <c r="F34" i="11"/>
  <c r="AE33" i="11"/>
  <c r="R33" i="11"/>
  <c r="L33" i="11"/>
  <c r="F33" i="11"/>
  <c r="AE32" i="11"/>
  <c r="R32" i="11"/>
  <c r="V21" i="11" s="1"/>
  <c r="L32" i="11"/>
  <c r="U30" i="11" s="1"/>
  <c r="F32" i="11"/>
  <c r="AE31" i="11"/>
  <c r="R31" i="11"/>
  <c r="L31" i="11"/>
  <c r="F31" i="11"/>
  <c r="AE30" i="11"/>
  <c r="R30" i="11"/>
  <c r="V26" i="11" s="1"/>
  <c r="W26" i="11" s="1"/>
  <c r="L30" i="11"/>
  <c r="F30" i="11"/>
  <c r="AE29" i="11"/>
  <c r="R29" i="11"/>
  <c r="V20" i="11" s="1"/>
  <c r="L29" i="11"/>
  <c r="F29" i="11"/>
  <c r="AE28" i="11"/>
  <c r="R28" i="11"/>
  <c r="V27" i="11" s="1"/>
  <c r="L28" i="11"/>
  <c r="F28" i="11"/>
  <c r="AE27" i="11"/>
  <c r="R27" i="11"/>
  <c r="L27" i="11"/>
  <c r="F27" i="11"/>
  <c r="T27" i="11" s="1"/>
  <c r="AE26" i="11"/>
  <c r="R26" i="11"/>
  <c r="L26" i="11"/>
  <c r="F26" i="11"/>
  <c r="T22" i="11" s="1"/>
  <c r="AE25" i="11"/>
  <c r="U25" i="11"/>
  <c r="W25" i="11" s="1"/>
  <c r="R25" i="11"/>
  <c r="L25" i="11"/>
  <c r="U20" i="11" s="1"/>
  <c r="F25" i="11"/>
  <c r="AE24" i="11"/>
  <c r="R24" i="11"/>
  <c r="L24" i="11"/>
  <c r="F24" i="11"/>
  <c r="AE23" i="11"/>
  <c r="R23" i="11"/>
  <c r="L23" i="11"/>
  <c r="F23" i="11"/>
  <c r="AE22" i="11"/>
  <c r="R22" i="11"/>
  <c r="V29" i="11" s="1"/>
  <c r="W29" i="11" s="1"/>
  <c r="L22" i="11"/>
  <c r="F22" i="11"/>
  <c r="AE21" i="11"/>
  <c r="R21" i="11"/>
  <c r="L21" i="11"/>
  <c r="F21" i="11"/>
  <c r="AF20" i="11"/>
  <c r="AC20" i="11"/>
  <c r="R20" i="11"/>
  <c r="L20" i="11"/>
  <c r="U22" i="11" s="1"/>
  <c r="F20" i="11"/>
  <c r="R19" i="11"/>
  <c r="L19" i="11"/>
  <c r="F19" i="11"/>
  <c r="T30" i="11" s="1"/>
  <c r="R18" i="11"/>
  <c r="V24" i="11" s="1"/>
  <c r="L18" i="11"/>
  <c r="U27" i="11" s="1"/>
  <c r="F18" i="11"/>
  <c r="R17" i="11"/>
  <c r="L17" i="11"/>
  <c r="F17" i="11"/>
  <c r="R16" i="11"/>
  <c r="L16" i="11"/>
  <c r="U21" i="11" s="1"/>
  <c r="F16" i="11"/>
  <c r="R15" i="11"/>
  <c r="L15" i="11"/>
  <c r="F15" i="11"/>
  <c r="R14" i="11"/>
  <c r="L14" i="11"/>
  <c r="F14" i="11"/>
  <c r="R13" i="11"/>
  <c r="L13" i="11"/>
  <c r="F13" i="11"/>
  <c r="T21" i="11" s="1"/>
  <c r="R12" i="11"/>
  <c r="L12" i="11"/>
  <c r="F12" i="11"/>
  <c r="R11" i="11"/>
  <c r="L11" i="11"/>
  <c r="F11" i="11"/>
  <c r="R10" i="11"/>
  <c r="L10" i="11"/>
  <c r="F10" i="11"/>
  <c r="R9" i="11"/>
  <c r="L9" i="11"/>
  <c r="F9" i="11"/>
  <c r="R8" i="11"/>
  <c r="L8" i="11"/>
  <c r="F8" i="11"/>
  <c r="R7" i="11"/>
  <c r="L7" i="11"/>
  <c r="F7" i="11"/>
  <c r="R6" i="11"/>
  <c r="L6" i="11"/>
  <c r="F6" i="11"/>
  <c r="R5" i="11"/>
  <c r="V31" i="11" s="1"/>
  <c r="L5" i="11"/>
  <c r="U31" i="11" s="1"/>
  <c r="F5" i="11"/>
  <c r="R4" i="11"/>
  <c r="L4" i="11"/>
  <c r="F4" i="11"/>
  <c r="T31" i="11" s="1"/>
  <c r="R3" i="11"/>
  <c r="L3" i="11"/>
  <c r="F3" i="11"/>
  <c r="R2" i="11"/>
  <c r="L2" i="11"/>
  <c r="F2" i="11"/>
  <c r="W19" i="11" l="1"/>
  <c r="AB19" i="11" s="1"/>
  <c r="X22" i="13"/>
  <c r="W19" i="13"/>
  <c r="W18" i="13"/>
  <c r="W17" i="13"/>
  <c r="W10" i="13"/>
  <c r="W9" i="13"/>
  <c r="W7" i="13"/>
  <c r="W6" i="13"/>
  <c r="W4" i="13"/>
  <c r="V32" i="13"/>
  <c r="W2" i="13"/>
  <c r="W14" i="13"/>
  <c r="W13" i="13"/>
  <c r="W12" i="13"/>
  <c r="W8" i="13"/>
  <c r="U32" i="13"/>
  <c r="W3" i="13"/>
  <c r="W27" i="13"/>
  <c r="W24" i="13"/>
  <c r="T22" i="13"/>
  <c r="T32" i="13"/>
  <c r="W9" i="11"/>
  <c r="AB9" i="11" s="1"/>
  <c r="W6" i="11"/>
  <c r="AB6" i="11" s="1"/>
  <c r="W18" i="11"/>
  <c r="AB18" i="11" s="1"/>
  <c r="W14" i="11"/>
  <c r="AB14" i="11" s="1"/>
  <c r="W10" i="11"/>
  <c r="AB10" i="11" s="1"/>
  <c r="W8" i="11"/>
  <c r="AB8" i="11" s="1"/>
  <c r="T32" i="11"/>
  <c r="W4" i="11"/>
  <c r="AB4" i="11" s="1"/>
  <c r="W7" i="11"/>
  <c r="AB7" i="11" s="1"/>
  <c r="W17" i="11"/>
  <c r="AB17" i="11" s="1"/>
  <c r="W30" i="11"/>
  <c r="W3" i="11"/>
  <c r="AB3" i="11" s="1"/>
  <c r="X22" i="11"/>
  <c r="W2" i="11"/>
  <c r="AB2" i="11" s="1"/>
  <c r="W12" i="11"/>
  <c r="AB12" i="11" s="1"/>
  <c r="W27" i="11"/>
  <c r="W15" i="11"/>
  <c r="AB15" i="11" s="1"/>
  <c r="W24" i="11"/>
  <c r="U32" i="11"/>
  <c r="T28" i="11"/>
  <c r="W28" i="11" s="1"/>
  <c r="T20" i="11"/>
  <c r="W20" i="11" s="1"/>
  <c r="W16" i="11"/>
  <c r="AB16" i="11" s="1"/>
  <c r="V32" i="11"/>
  <c r="W32" i="13" l="1"/>
  <c r="X9" i="13" s="1"/>
  <c r="W13" i="11"/>
  <c r="AB13" i="11" s="1"/>
  <c r="X6" i="13" l="1"/>
  <c r="X10" i="13"/>
  <c r="X11" i="13"/>
  <c r="X12" i="13"/>
  <c r="X15" i="13"/>
  <c r="X4" i="13"/>
  <c r="X8" i="13"/>
  <c r="X18" i="13"/>
  <c r="X13" i="13"/>
  <c r="X14" i="13"/>
  <c r="X2" i="13"/>
  <c r="X7" i="13"/>
  <c r="X19" i="13"/>
  <c r="X16" i="13"/>
  <c r="X17" i="13"/>
  <c r="X3" i="13"/>
  <c r="X5" i="13"/>
  <c r="W32" i="11"/>
  <c r="X13" i="11" s="1"/>
  <c r="AE66" i="9"/>
  <c r="AE65" i="9"/>
  <c r="AE64" i="9"/>
  <c r="Z17" i="9" s="1"/>
  <c r="AE63" i="9"/>
  <c r="AE62" i="9"/>
  <c r="AE61" i="9"/>
  <c r="AE60" i="9"/>
  <c r="AE59" i="9"/>
  <c r="AE58" i="9"/>
  <c r="AE57" i="9"/>
  <c r="AE56" i="9"/>
  <c r="AE55" i="9"/>
  <c r="AE54" i="9"/>
  <c r="AE53" i="9"/>
  <c r="AE52" i="9"/>
  <c r="AE51" i="9"/>
  <c r="AE50" i="9"/>
  <c r="AE49" i="9"/>
  <c r="AE48" i="9"/>
  <c r="AE47" i="9"/>
  <c r="AE46" i="9"/>
  <c r="AE45" i="9"/>
  <c r="AE44" i="9"/>
  <c r="AE43" i="9"/>
  <c r="AE42" i="9"/>
  <c r="R42" i="9"/>
  <c r="L42" i="9"/>
  <c r="F42" i="9"/>
  <c r="AE41" i="9"/>
  <c r="R41" i="9"/>
  <c r="L41" i="9"/>
  <c r="F41" i="9"/>
  <c r="AG40" i="9" a="1"/>
  <c r="AG40" i="9" s="1"/>
  <c r="AE40" i="9"/>
  <c r="R40" i="9"/>
  <c r="L40" i="9"/>
  <c r="F40" i="9"/>
  <c r="AE39" i="9"/>
  <c r="R39" i="9"/>
  <c r="L39" i="9"/>
  <c r="F39" i="9"/>
  <c r="AE38" i="9"/>
  <c r="R38" i="9"/>
  <c r="L38" i="9"/>
  <c r="U25" i="9" s="1"/>
  <c r="W25" i="9" s="1"/>
  <c r="F38" i="9"/>
  <c r="AE37" i="9"/>
  <c r="Z16" i="9" s="1"/>
  <c r="R37" i="9"/>
  <c r="L37" i="9"/>
  <c r="F37" i="9"/>
  <c r="AE36" i="9"/>
  <c r="R36" i="9"/>
  <c r="L36" i="9"/>
  <c r="F36" i="9"/>
  <c r="AE35" i="9"/>
  <c r="Z13" i="9" s="1"/>
  <c r="R35" i="9"/>
  <c r="L35" i="9"/>
  <c r="F35" i="9"/>
  <c r="T24" i="9" s="1"/>
  <c r="AE34" i="9"/>
  <c r="R34" i="9"/>
  <c r="L34" i="9"/>
  <c r="F34" i="9"/>
  <c r="AE33" i="9"/>
  <c r="R33" i="9"/>
  <c r="L33" i="9"/>
  <c r="F33" i="9"/>
  <c r="AE32" i="9"/>
  <c r="R32" i="9"/>
  <c r="L32" i="9"/>
  <c r="U30" i="9" s="1"/>
  <c r="F32" i="9"/>
  <c r="AE31" i="9"/>
  <c r="Z15" i="9" s="1"/>
  <c r="R31" i="9"/>
  <c r="L31" i="9"/>
  <c r="F31" i="9"/>
  <c r="AE30" i="9"/>
  <c r="Z5" i="9" s="1"/>
  <c r="R30" i="9"/>
  <c r="V26" i="9" s="1"/>
  <c r="W26" i="9" s="1"/>
  <c r="L30" i="9"/>
  <c r="F30" i="9"/>
  <c r="T16" i="9" s="1"/>
  <c r="AE29" i="9"/>
  <c r="R29" i="9"/>
  <c r="V20" i="9" s="1"/>
  <c r="L29" i="9"/>
  <c r="F29" i="9"/>
  <c r="AE28" i="9"/>
  <c r="R28" i="9"/>
  <c r="V27" i="9" s="1"/>
  <c r="L28" i="9"/>
  <c r="F28" i="9"/>
  <c r="T18" i="9" s="1"/>
  <c r="AE27" i="9"/>
  <c r="Z4" i="9" s="1"/>
  <c r="R27" i="9"/>
  <c r="L27" i="9"/>
  <c r="F27" i="9"/>
  <c r="T27" i="9" s="1"/>
  <c r="AE26" i="9"/>
  <c r="Z11" i="9" s="1"/>
  <c r="R26" i="9"/>
  <c r="L26" i="9"/>
  <c r="F26" i="9"/>
  <c r="T28" i="9" s="1"/>
  <c r="W28" i="9" s="1"/>
  <c r="AE25" i="9"/>
  <c r="Z8" i="9" s="1"/>
  <c r="R25" i="9"/>
  <c r="L25" i="9"/>
  <c r="F25" i="9"/>
  <c r="AE24" i="9"/>
  <c r="Z9" i="9" s="1"/>
  <c r="U24" i="9"/>
  <c r="R24" i="9"/>
  <c r="L24" i="9"/>
  <c r="F24" i="9"/>
  <c r="AE23" i="9"/>
  <c r="R23" i="9"/>
  <c r="V17" i="9" s="1"/>
  <c r="L23" i="9"/>
  <c r="F23" i="9"/>
  <c r="T14" i="9" s="1"/>
  <c r="AE22" i="9"/>
  <c r="T22" i="9"/>
  <c r="R22" i="9"/>
  <c r="V29" i="9" s="1"/>
  <c r="W29" i="9" s="1"/>
  <c r="L22" i="9"/>
  <c r="F22" i="9"/>
  <c r="AE21" i="9"/>
  <c r="V21" i="9"/>
  <c r="R21" i="9"/>
  <c r="L21" i="9"/>
  <c r="U18" i="9" s="1"/>
  <c r="F21" i="9"/>
  <c r="AF20" i="9"/>
  <c r="AC20" i="9"/>
  <c r="U20" i="9"/>
  <c r="R20" i="9"/>
  <c r="L20" i="9"/>
  <c r="U15" i="9" s="1"/>
  <c r="F20" i="9"/>
  <c r="Z19" i="9"/>
  <c r="R19" i="9"/>
  <c r="L19" i="9"/>
  <c r="U19" i="9" s="1"/>
  <c r="F19" i="9"/>
  <c r="T30" i="9" s="1"/>
  <c r="Z18" i="9"/>
  <c r="R18" i="9"/>
  <c r="V24" i="9" s="1"/>
  <c r="L18" i="9"/>
  <c r="U27" i="9" s="1"/>
  <c r="F18" i="9"/>
  <c r="T13" i="9" s="1"/>
  <c r="T17" i="9"/>
  <c r="R17" i="9"/>
  <c r="V6" i="9" s="1"/>
  <c r="L17" i="9"/>
  <c r="U17" i="9" s="1"/>
  <c r="F17" i="9"/>
  <c r="T19" i="9" s="1"/>
  <c r="V16" i="9"/>
  <c r="R16" i="9"/>
  <c r="V12" i="9" s="1"/>
  <c r="L16" i="9"/>
  <c r="U21" i="9" s="1"/>
  <c r="F16" i="9"/>
  <c r="R15" i="9"/>
  <c r="V19" i="9" s="1"/>
  <c r="L15" i="9"/>
  <c r="U13" i="9" s="1"/>
  <c r="F15" i="9"/>
  <c r="T15" i="9" s="1"/>
  <c r="Z14" i="9"/>
  <c r="R14" i="9"/>
  <c r="V15" i="9" s="1"/>
  <c r="L14" i="9"/>
  <c r="U14" i="9" s="1"/>
  <c r="F14" i="9"/>
  <c r="R13" i="9"/>
  <c r="V14" i="9" s="1"/>
  <c r="L13" i="9"/>
  <c r="U12" i="9" s="1"/>
  <c r="F13" i="9"/>
  <c r="T21" i="9" s="1"/>
  <c r="Z12" i="9"/>
  <c r="R12" i="9"/>
  <c r="V18" i="9" s="1"/>
  <c r="L12" i="9"/>
  <c r="U11" i="9" s="1"/>
  <c r="F12" i="9"/>
  <c r="T11" i="9"/>
  <c r="R11" i="9"/>
  <c r="V10" i="9" s="1"/>
  <c r="L11" i="9"/>
  <c r="U9" i="9" s="1"/>
  <c r="F11" i="9"/>
  <c r="T12" i="9" s="1"/>
  <c r="Z10" i="9"/>
  <c r="R10" i="9"/>
  <c r="V5" i="9" s="1"/>
  <c r="L10" i="9"/>
  <c r="U10" i="9" s="1"/>
  <c r="F10" i="9"/>
  <c r="T10" i="9" s="1"/>
  <c r="T9" i="9"/>
  <c r="R9" i="9"/>
  <c r="V8" i="9" s="1"/>
  <c r="L9" i="9"/>
  <c r="U6" i="9" s="1"/>
  <c r="F9" i="9"/>
  <c r="R8" i="9"/>
  <c r="V11" i="9" s="1"/>
  <c r="L8" i="9"/>
  <c r="U8" i="9" s="1"/>
  <c r="F8" i="9"/>
  <c r="T8" i="9" s="1"/>
  <c r="Z7" i="9"/>
  <c r="V7" i="9"/>
  <c r="T7" i="9"/>
  <c r="R7" i="9"/>
  <c r="V9" i="9" s="1"/>
  <c r="L7" i="9"/>
  <c r="U7" i="9" s="1"/>
  <c r="F7" i="9"/>
  <c r="T5" i="9" s="1"/>
  <c r="Z6" i="9"/>
  <c r="R6" i="9"/>
  <c r="L6" i="9"/>
  <c r="U5" i="9" s="1"/>
  <c r="F6" i="9"/>
  <c r="T6" i="9" s="1"/>
  <c r="R5" i="9"/>
  <c r="V31" i="9" s="1"/>
  <c r="L5" i="9"/>
  <c r="U31" i="9" s="1"/>
  <c r="F5" i="9"/>
  <c r="R4" i="9"/>
  <c r="L4" i="9"/>
  <c r="U3" i="9" s="1"/>
  <c r="F4" i="9"/>
  <c r="T31" i="9" s="1"/>
  <c r="Z3" i="9"/>
  <c r="R3" i="9"/>
  <c r="V3" i="9" s="1"/>
  <c r="L3" i="9"/>
  <c r="U4" i="9" s="1"/>
  <c r="F3" i="9"/>
  <c r="T3" i="9" s="1"/>
  <c r="Z2" i="9"/>
  <c r="R2" i="9"/>
  <c r="V2" i="9" s="1"/>
  <c r="L2" i="9"/>
  <c r="U2" i="9" s="1"/>
  <c r="F2" i="9"/>
  <c r="T2" i="9" s="1"/>
  <c r="W3" i="9" l="1"/>
  <c r="T4" i="9"/>
  <c r="W17" i="9"/>
  <c r="W30" i="9"/>
  <c r="T20" i="9"/>
  <c r="W9" i="9"/>
  <c r="W20" i="9"/>
  <c r="W18" i="9"/>
  <c r="W4" i="9"/>
  <c r="V4" i="9"/>
  <c r="X4" i="11"/>
  <c r="X8" i="11"/>
  <c r="X5" i="11"/>
  <c r="X19" i="11"/>
  <c r="X14" i="11"/>
  <c r="X6" i="11"/>
  <c r="X9" i="11"/>
  <c r="X10" i="11"/>
  <c r="X18" i="11"/>
  <c r="X11" i="11"/>
  <c r="X7" i="11"/>
  <c r="X3" i="11"/>
  <c r="X16" i="11"/>
  <c r="X2" i="11"/>
  <c r="X17" i="11"/>
  <c r="X15" i="11"/>
  <c r="X12" i="11"/>
  <c r="W27" i="9"/>
  <c r="W12" i="9"/>
  <c r="W15" i="9"/>
  <c r="W2" i="9"/>
  <c r="T32" i="9"/>
  <c r="W8" i="9"/>
  <c r="X22" i="9"/>
  <c r="W5" i="9"/>
  <c r="W6" i="9"/>
  <c r="W7" i="9"/>
  <c r="W10" i="9"/>
  <c r="W11" i="9"/>
  <c r="W19" i="9"/>
  <c r="W14" i="9"/>
  <c r="W24" i="9"/>
  <c r="U16" i="9"/>
  <c r="W16" i="9" s="1"/>
  <c r="U22" i="9"/>
  <c r="V13" i="9"/>
  <c r="V32" i="9" s="1"/>
  <c r="W13" i="9" l="1"/>
  <c r="U32" i="9"/>
  <c r="W32" i="9" l="1"/>
  <c r="X3" i="9"/>
  <c r="X17" i="9"/>
  <c r="X18" i="9"/>
  <c r="X9" i="9"/>
  <c r="X4" i="9"/>
  <c r="X2" i="9"/>
  <c r="X15" i="9"/>
  <c r="X6" i="9"/>
  <c r="X10" i="9"/>
  <c r="X8" i="9"/>
  <c r="X12" i="9"/>
  <c r="X19" i="9"/>
  <c r="X14" i="9"/>
  <c r="X5" i="9"/>
  <c r="X11" i="9"/>
  <c r="X16" i="9"/>
  <c r="X7" i="9"/>
  <c r="X1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<sst xmlns="http://schemas.openxmlformats.org/spreadsheetml/2006/main" count="1164" uniqueCount="189">
  <si>
    <t> United States</t>
  </si>
  <si>
    <t> Great Britain</t>
  </si>
  <si>
    <t> China</t>
  </si>
  <si>
    <t> Russia</t>
  </si>
  <si>
    <t> Germany</t>
  </si>
  <si>
    <t> Japan</t>
  </si>
  <si>
    <t> France</t>
  </si>
  <si>
    <t> South Korea</t>
  </si>
  <si>
    <t> Italy</t>
  </si>
  <si>
    <t> Australia</t>
  </si>
  <si>
    <t> Netherlands</t>
  </si>
  <si>
    <t> Hungary</t>
  </si>
  <si>
    <t> Brazil*</t>
  </si>
  <si>
    <t> Spain</t>
  </si>
  <si>
    <t> Kenya</t>
  </si>
  <si>
    <t> Jamaica</t>
  </si>
  <si>
    <t> Croatia</t>
  </si>
  <si>
    <t> Cuba</t>
  </si>
  <si>
    <t> New Zealand</t>
  </si>
  <si>
    <t> Canada</t>
  </si>
  <si>
    <t> Japan*</t>
  </si>
  <si>
    <t> ROC</t>
  </si>
  <si>
    <t> Brazil</t>
  </si>
  <si>
    <t> Poland</t>
  </si>
  <si>
    <t> Czech Republic</t>
  </si>
  <si>
    <t> Norway</t>
  </si>
  <si>
    <t> Sweden</t>
  </si>
  <si>
    <t> Switzerland</t>
  </si>
  <si>
    <t> Denmark</t>
  </si>
  <si>
    <t> Iran</t>
  </si>
  <si>
    <t> Serbia</t>
  </si>
  <si>
    <t> Belgium</t>
  </si>
  <si>
    <t> Bulgaria</t>
  </si>
  <si>
    <t> United States‡</t>
  </si>
  <si>
    <t> Russia‡</t>
  </si>
  <si>
    <t> Germany‡</t>
  </si>
  <si>
    <t> South Korea‡</t>
  </si>
  <si>
    <t> France‡</t>
  </si>
  <si>
    <t> Ukraine‡</t>
  </si>
  <si>
    <t> Kenya‡</t>
  </si>
  <si>
    <t> Spain‡</t>
  </si>
  <si>
    <t> Jamaica‡</t>
  </si>
  <si>
    <t> Poland‡</t>
  </si>
  <si>
    <t> Ethiopia‡</t>
  </si>
  <si>
    <t> Romania‡</t>
  </si>
  <si>
    <t> Cuba‡</t>
  </si>
  <si>
    <t> Canada‡</t>
  </si>
  <si>
    <t> Belarus‡</t>
  </si>
  <si>
    <t> Czech Republic‡</t>
  </si>
  <si>
    <t> New Zealand‡</t>
  </si>
  <si>
    <t> Georgia‡</t>
  </si>
  <si>
    <t> Kazakhstan‡</t>
  </si>
  <si>
    <t> North Korea‡</t>
  </si>
  <si>
    <t> Argentina</t>
  </si>
  <si>
    <t> Slovenia</t>
  </si>
  <si>
    <t> Azerbaijan‡</t>
  </si>
  <si>
    <t> Indonesia‡</t>
  </si>
  <si>
    <t> China‡</t>
  </si>
  <si>
    <t> Great Britain*‡</t>
  </si>
  <si>
    <t> Australia‡</t>
  </si>
  <si>
    <t> Hungary‡</t>
  </si>
  <si>
    <t> Iran‡</t>
  </si>
  <si>
    <t> South Africa‡</t>
  </si>
  <si>
    <t> Lithuania‡</t>
  </si>
  <si>
    <t> Tunisia‡</t>
  </si>
  <si>
    <t> Colombia‡</t>
  </si>
  <si>
    <t> Mexico‡</t>
  </si>
  <si>
    <t>London 2012</t>
  </si>
  <si>
    <t> Uzbekistan</t>
  </si>
  <si>
    <t> Colombia</t>
  </si>
  <si>
    <t> Greece</t>
  </si>
  <si>
    <t> South Africa</t>
  </si>
  <si>
    <t> Kazakhstan</t>
  </si>
  <si>
    <t> Ukraine</t>
  </si>
  <si>
    <t> North Korea</t>
  </si>
  <si>
    <t> Thailand</t>
  </si>
  <si>
    <t> Slovakia</t>
  </si>
  <si>
    <t> Georgia</t>
  </si>
  <si>
    <t> Azerbaijan</t>
  </si>
  <si>
    <t> Belarus</t>
  </si>
  <si>
    <t>Rio 2016</t>
  </si>
  <si>
    <t>United States</t>
  </si>
  <si>
    <t>China</t>
  </si>
  <si>
    <t>Great Britain</t>
  </si>
  <si>
    <t>Germany</t>
  </si>
  <si>
    <t>South Korea</t>
  </si>
  <si>
    <t>Japan</t>
  </si>
  <si>
    <t>France</t>
  </si>
  <si>
    <t>Australia</t>
  </si>
  <si>
    <t>Italy</t>
  </si>
  <si>
    <t>Netherlands</t>
  </si>
  <si>
    <t>Hungary</t>
  </si>
  <si>
    <t>Spain</t>
  </si>
  <si>
    <t>Brazil</t>
  </si>
  <si>
    <t>New Zealand</t>
  </si>
  <si>
    <t>Points</t>
  </si>
  <si>
    <t>2012 Pts</t>
  </si>
  <si>
    <t>2016 Pts</t>
  </si>
  <si>
    <t>Kenya</t>
  </si>
  <si>
    <t>Jamaica</t>
  </si>
  <si>
    <t>Croatia</t>
  </si>
  <si>
    <t>Cuba</t>
  </si>
  <si>
    <t>Canada</t>
  </si>
  <si>
    <t>Uzbekistan</t>
  </si>
  <si>
    <t>Iran</t>
  </si>
  <si>
    <t>Norway</t>
  </si>
  <si>
    <t>Sweden</t>
  </si>
  <si>
    <t>South Africa</t>
  </si>
  <si>
    <t>Ethiopia</t>
  </si>
  <si>
    <t>Romania</t>
  </si>
  <si>
    <t>2020 Pts</t>
  </si>
  <si>
    <t>2024 Pts</t>
  </si>
  <si>
    <t> France*</t>
  </si>
  <si>
    <t> Ireland</t>
  </si>
  <si>
    <t> Romania</t>
  </si>
  <si>
    <t> Hong Kong</t>
  </si>
  <si>
    <t> Philippines</t>
  </si>
  <si>
    <t> Israel</t>
  </si>
  <si>
    <t>Ukraine</t>
  </si>
  <si>
    <t>Russia</t>
  </si>
  <si>
    <t>Czech</t>
  </si>
  <si>
    <t> Chinese Taipei</t>
  </si>
  <si>
    <t> Austria</t>
  </si>
  <si>
    <t> Algeria</t>
  </si>
  <si>
    <t> Indonesia</t>
  </si>
  <si>
    <t>Total</t>
  </si>
  <si>
    <t>Country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</si>
  <si>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</si>
  <si>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</si>
  <si>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</si>
  <si>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</si>
  <si>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</si>
  <si>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</si>
  <si>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</si>
  <si>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</si>
  <si>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</si>
  <si>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</si>
  <si>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</si>
  <si>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</si>
  <si>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</si>
  <si>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</si>
  <si>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</si>
  <si>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</si>
  <si>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</si>
  <si>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</si>
  <si>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</si>
  <si>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</si>
  <si>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</si>
  <si>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</si>
  <si>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</si>
  <si>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Tokyo 2020</t>
  </si>
  <si>
    <t> Bahrain</t>
  </si>
  <si>
    <t>Home</t>
  </si>
  <si>
    <t>EM2023</t>
  </si>
  <si>
    <t>Am</t>
  </si>
  <si>
    <t>Af</t>
  </si>
  <si>
    <t>WP</t>
  </si>
  <si>
    <t>Eu</t>
  </si>
  <si>
    <t>Region</t>
  </si>
  <si>
    <t>Western Pacific</t>
  </si>
  <si>
    <t>Europe</t>
  </si>
  <si>
    <t>Americas</t>
  </si>
  <si>
    <t>2012 Golds</t>
  </si>
  <si>
    <t>2016 Golds</t>
  </si>
  <si>
    <t>2020 Golds</t>
  </si>
  <si>
    <t>2024 Golds</t>
  </si>
  <si>
    <t>Paris G</t>
  </si>
  <si>
    <t>Prev G</t>
  </si>
  <si>
    <t>TimeZone</t>
  </si>
  <si>
    <t>GBD sigs</t>
  </si>
  <si>
    <t>2012 Medals</t>
  </si>
  <si>
    <t>2016 Medals</t>
  </si>
  <si>
    <t>2020 Medals</t>
  </si>
  <si>
    <t>2024 Medals</t>
  </si>
  <si>
    <t>Paris M</t>
  </si>
  <si>
    <t>Paris H</t>
  </si>
  <si>
    <t>Prev H</t>
  </si>
  <si>
    <t>(South Africa)</t>
  </si>
  <si>
    <t>(Japan)</t>
  </si>
  <si>
    <t>Annual GDP growth, 1980 to 2029 (ourworldindata.org)</t>
  </si>
  <si>
    <t>GDP2223</t>
  </si>
  <si>
    <t>Average</t>
  </si>
  <si>
    <t>Prev M</t>
  </si>
  <si>
    <t>Paris medals</t>
  </si>
  <si>
    <t>Previous medals</t>
  </si>
  <si>
    <t>Percent Golds Paris</t>
  </si>
  <si>
    <t>Percent Golds previous</t>
  </si>
  <si>
    <t>Change Golds Paris</t>
  </si>
  <si>
    <t>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</si>
</sst>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2"/>
      <color rgb="FF000000"/>
      <name val="Arial"/>
      <family val="2"/>
    </font>
    <font>
      <sz val="10"/>
      <color rgb="FF202122"/>
      <name val="Arial"/>
      <family val="2"/>
    </font>
    <font>
      <i/>
      <sz val="11"/>
      <color theme="1"/>
      <name val="Aptos Narrow"/>
      <family val="2"/>
      <scheme val="minor"/>
    </font>
    <font>
      <sz val="12"/>
      <color rgb="FF2021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1" applyFill="1" applyAlignment="1">
      <alignment horizontal="left" vertical="center" wrapText="1"/>
    </xf>
    <xf numFmtId="0" fontId="2" fillId="3" borderId="0" xfId="1" applyFill="1" applyAlignment="1">
      <alignment horizontal="left" vertical="center" wrapText="1"/>
    </xf>
    <xf numFmtId="0" fontId="0" fillId="4" borderId="0" xfId="0" applyFill="1"/>
    <xf numFmtId="0" fontId="5" fillId="2" borderId="0" xfId="0" applyFont="1" applyFill="1" applyAlignment="1">
      <alignment vertical="center" wrapText="1"/>
    </xf>
    <xf numFmtId="0" fontId="0" fillId="6" borderId="0" xfId="0" applyFill="1"/>
    <xf numFmtId="0" fontId="4" fillId="5" borderId="0" xfId="3"/>
    <xf numFmtId="164" fontId="0" fillId="0" borderId="0" xfId="2" applyNumberFormat="1" applyFont="1"/>
    <xf numFmtId="164" fontId="0" fillId="7" borderId="0" xfId="2" applyNumberFormat="1" applyFont="1" applyFill="1"/>
    <xf numFmtId="10" fontId="0" fillId="0" borderId="0" xfId="0" applyNumberFormat="1"/>
    <xf numFmtId="0" fontId="2" fillId="0" borderId="0" xfId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8" fillId="0" borderId="0" xfId="0" applyFont="1" applyAlignment="1">
      <alignment vertical="center" wrapText="1"/>
    </xf>
    <xf numFmtId="1" fontId="0" fillId="0" borderId="0" xfId="0" applyNumberFormat="1"/>
    <xf numFmtId="9" fontId="0" fillId="0" borderId="0" xfId="2" applyFont="1"/>
    <xf numFmtId="1" fontId="0" fillId="7" borderId="0" xfId="2" applyNumberFormat="1" applyFont="1" applyFill="1"/>
    <xf numFmtId="1" fontId="0" fillId="8" borderId="0" xfId="2" applyNumberFormat="1" applyFont="1" applyFill="1"/>
    <xf numFmtId="1" fontId="0" fillId="4" borderId="0" xfId="2" applyNumberFormat="1" applyFont="1" applyFill="1"/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0" fontId="2" fillId="0" borderId="0" xfId="1"/>
    <xf numFmtId="1" fontId="0" fillId="9" borderId="0" xfId="2" applyNumberFormat="1" applyFont="1" applyFill="1"/>
    <xf numFmtId="0" fontId="0" fillId="9" borderId="0" xfId="0" applyFill="1"/>
    <xf numFmtId="1" fontId="0" fillId="10" borderId="0" xfId="2" applyNumberFormat="1" applyFont="1" applyFill="1"/>
    <xf numFmtId="0" fontId="0" fillId="10" borderId="0" xfId="0" applyFill="1"/>
    <xf numFmtId="164" fontId="0" fillId="11" borderId="0" xfId="2" applyNumberFormat="1" applyFont="1" applyFill="1"/>
    <xf numFmtId="164" fontId="0" fillId="11" borderId="0" xfId="0" applyNumberFormat="1" applyFill="1"/>
    <xf numFmtId="0" fontId="0" fillId="8" borderId="0" xfId="0" applyFill="1"/>
    <xf numFmtId="0" fontId="4" fillId="8" borderId="0" xfId="3" applyFill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4">
    <cellStyle name="Good" xfId="3" builtinId="26"/>
    <cellStyle name="Hyperlink" xfId="1" builtinId="8"/>
    <cellStyle name="Normal" xfId="0" builtinId="0"/>
    <cellStyle name="Percent" xfId="2" builtinId="5"/>
  </cellStyles>
  <dxfs count="14">
    <dxf>
      <numFmt numFmtId="164" formatCode="0.0%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  <fill>
        <patternFill patternType="solid">
          <fgColor indexed="64"/>
          <bgColor theme="9" tint="0.79998168889431442"/>
        </patternFill>
      </fill>
    </dxf>
    <dxf>
      <numFmt numFmtId="14" formatCode="0.00%"/>
    </dxf>
    <dxf>
      <numFmt numFmtId="1" formatCode="0"/>
    </dxf>
    <dxf>
      <numFmt numFmtId="13" formatCode="0%"/>
    </dxf>
    <dxf>
      <fill>
        <patternFill>
          <fgColor indexed="64"/>
          <bgColor theme="5" tint="0.79998168889431442"/>
        </patternFill>
      </fill>
    </dxf>
    <dxf>
      <fill>
        <patternFill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</dxf>
    <dxf>
      <fill>
        <patternFill>
          <fgColor indexed="64"/>
          <bgColor theme="8" tint="0.79998168889431442"/>
        </patternFill>
      </fill>
    </dxf>
    <dxf>
      <fill>
        <patternFill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fill>
        <patternFill patternType="solid">
          <fgColor indexed="64"/>
          <bgColor theme="8" tint="0.79998168889431442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CountriesChangeinGolds!$C$28</c:f>
              <c:strCache>
                <c:ptCount val="1"/>
                <c:pt idx="0">
                  <c:v>Change Golds Paris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356557703014391E-2"/>
                  <c:y val="5.00906563109083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CountriesChangeinGolds!$B$29:$B$46</c:f>
              <c:numCache>
                <c:formatCode>0%</c:formatCode>
                <c:ptCount val="18"/>
                <c:pt idx="0">
                  <c:v>0.11</c:v>
                </c:pt>
                <c:pt idx="1">
                  <c:v>0.04</c:v>
                </c:pt>
                <c:pt idx="2">
                  <c:v>0.04</c:v>
                </c:pt>
                <c:pt idx="3">
                  <c:v>0.05</c:v>
                </c:pt>
                <c:pt idx="4">
                  <c:v>0.05</c:v>
                </c:pt>
                <c:pt idx="5">
                  <c:v>0.08</c:v>
                </c:pt>
                <c:pt idx="6">
                  <c:v>0.1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0.1</c:v>
                </c:pt>
                <c:pt idx="10">
                  <c:v>5.0000000000000001E-3</c:v>
                </c:pt>
                <c:pt idx="11">
                  <c:v>0.06</c:v>
                </c:pt>
                <c:pt idx="12">
                  <c:v>0.08</c:v>
                </c:pt>
                <c:pt idx="13">
                  <c:v>0.09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0.08</c:v>
                </c:pt>
              </c:numCache>
            </c:numRef>
          </c:xVal>
          <c:yVal>
            <c:numRef>
              <c:f>CountriesChangeinGolds!$C$29:$C$46</c:f>
              <c:numCache>
                <c:formatCode>0.0%</c:formatCode>
                <c:ptCount val="18"/>
                <c:pt idx="0">
                  <c:v>-0.16416040100250628</c:v>
                </c:pt>
                <c:pt idx="1">
                  <c:v>7.9288025889967487E-2</c:v>
                </c:pt>
                <c:pt idx="2">
                  <c:v>0.20833333333333329</c:v>
                </c:pt>
                <c:pt idx="3">
                  <c:v>0.51590909090909076</c:v>
                </c:pt>
                <c:pt idx="4">
                  <c:v>0.43440860215053761</c:v>
                </c:pt>
                <c:pt idx="5">
                  <c:v>0.73697916666666685</c:v>
                </c:pt>
                <c:pt idx="6">
                  <c:v>-0.50117521367521367</c:v>
                </c:pt>
                <c:pt idx="7">
                  <c:v>0.29032738095238098</c:v>
                </c:pt>
                <c:pt idx="8">
                  <c:v>-0.1223684210526315</c:v>
                </c:pt>
                <c:pt idx="9">
                  <c:v>0.2826923076923078</c:v>
                </c:pt>
                <c:pt idx="10">
                  <c:v>0.63480392156862731</c:v>
                </c:pt>
                <c:pt idx="11">
                  <c:v>0.92403846153846148</c:v>
                </c:pt>
                <c:pt idx="12">
                  <c:v>-0.24204545454545454</c:v>
                </c:pt>
                <c:pt idx="13">
                  <c:v>-7.3611111111111224E-2</c:v>
                </c:pt>
                <c:pt idx="14">
                  <c:v>-7.3611111111111044E-2</c:v>
                </c:pt>
                <c:pt idx="15">
                  <c:v>-0.50955882352941173</c:v>
                </c:pt>
                <c:pt idx="16">
                  <c:v>-0.67303921568627456</c:v>
                </c:pt>
                <c:pt idx="17">
                  <c:v>-0.80148809523809528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D-4D8F-8707-BCFA213B4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3699184"/>
        <c:axId val="1473703024"/>
      </c:scatterChart>
      <c:valAx>
        <c:axId val="147369918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3703024"/>
        <c:crosses val="autoZero"/>
        <c:crossBetween val="midCat"/>
      </c:valAx>
      <c:valAx>
        <c:axId val="147370302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3699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4.png"/><Relationship Id="rId1" Type="http://schemas.openxmlformats.org/officeDocument/2006/relationships/image" Target="../media/image7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7.png"/><Relationship Id="rId7" Type="http://schemas.openxmlformats.org/officeDocument/2006/relationships/image" Target="../media/image81.png"/><Relationship Id="rId2" Type="http://schemas.openxmlformats.org/officeDocument/2006/relationships/image" Target="../media/image76.png"/><Relationship Id="rId1" Type="http://schemas.openxmlformats.org/officeDocument/2006/relationships/image" Target="../media/image75.png"/><Relationship Id="rId6" Type="http://schemas.openxmlformats.org/officeDocument/2006/relationships/image" Target="../media/image80.png"/><Relationship Id="rId5" Type="http://schemas.openxmlformats.org/officeDocument/2006/relationships/image" Target="../media/image79.png"/><Relationship Id="rId4" Type="http://schemas.openxmlformats.org/officeDocument/2006/relationships/image" Target="../media/image7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407670</xdr:colOff>
      <xdr:row>29</xdr:row>
      <xdr:rowOff>69531</xdr:rowOff>
    </xdr:from>
    <xdr:to>
      <xdr:col>15</xdr:col>
      <xdr:colOff>853440</xdr:colOff>
      <xdr:row>48</xdr:row>
      <xdr:rowOff>160019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A210FC-20FE-BD39-5F97-8AE0116B2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33</xdr:row>
      <xdr:rowOff>167640</xdr:rowOff>
    </xdr:from>
    <xdr:to>
      <xdr:col>11</xdr:col>
      <xdr:colOff>209550</xdr:colOff>
      <xdr:row>34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5E5B95-43FC-C08D-4EF1-22A94B907839}"/>
            </a:ext>
          </a:extLst>
        </xdr:cNvPr>
        <xdr:cNvSpPr txBox="1"/>
      </xdr:nvSpPr>
      <xdr:spPr>
        <a:xfrm>
          <a:off x="8401050" y="6139815"/>
          <a:ext cx="438150" cy="1847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NZ</a:t>
          </a:r>
        </a:p>
      </xdr:txBody>
    </xdr:sp>
    <xdr:clientData/>
  </xdr:twoCellAnchor>
  <xdr:twoCellAnchor>
    <xdr:from>
      <xdr:col>12</xdr:col>
      <xdr:colOff>659130</xdr:colOff>
      <xdr:row>31</xdr:row>
      <xdr:rowOff>104775</xdr:rowOff>
    </xdr:from>
    <xdr:to>
      <xdr:col>13</xdr:col>
      <xdr:colOff>457200</xdr:colOff>
      <xdr:row>32</xdr:row>
      <xdr:rowOff>140970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407903-0D9C-B3B0-8BDD-23BE3F461CDB}"/>
            </a:ext>
          </a:extLst>
        </xdr:cNvPr>
        <xdr:cNvSpPr txBox="1"/>
      </xdr:nvSpPr>
      <xdr:spPr>
        <a:xfrm>
          <a:off x="10079355" y="5715000"/>
          <a:ext cx="531495" cy="2171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CAN</a:t>
          </a:r>
        </a:p>
      </xdr:txBody>
    </xdr:sp>
    <xdr:clientData/>
  </xdr:twoCellAnchor>
  <xdr:oneCellAnchor>
    <xdr:from>
      <xdr:col>13</xdr:col>
      <xdr:colOff>1047750</xdr:colOff>
      <xdr:row>43</xdr:row>
      <xdr:rowOff>161925</xdr:rowOff>
    </xdr:from>
    <xdr:ext cx="43204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52B0047-18C2-D330-794B-376631F9C0C1}"/>
            </a:ext>
          </a:extLst>
        </xdr:cNvPr>
        <xdr:cNvSpPr txBox="1"/>
      </xdr:nvSpPr>
      <xdr:spPr>
        <a:xfrm>
          <a:off x="11201400" y="7943850"/>
          <a:ext cx="4320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GBR</a:t>
          </a:r>
        </a:p>
      </xdr:txBody>
    </xdr:sp>
    <xdr:clientData/>
  </xdr:oneCellAnchor>
  <xdr:twoCellAnchor>
    <xdr:from>
      <xdr:col>15</xdr:col>
      <xdr:colOff>175259</xdr:colOff>
      <xdr:row>45</xdr:row>
      <xdr:rowOff>171450</xdr:rowOff>
    </xdr:from>
    <xdr:to>
      <xdr:col>15</xdr:col>
      <xdr:colOff>647700</xdr:colOff>
      <xdr:row>47</xdr:row>
      <xdr:rowOff>38100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AAFF5AC-E2F9-F33C-E82C-1771F37A47FC}"/>
            </a:ext>
          </a:extLst>
        </xdr:cNvPr>
        <xdr:cNvSpPr txBox="1"/>
      </xdr:nvSpPr>
      <xdr:spPr>
        <a:xfrm>
          <a:off x="13300709" y="8315325"/>
          <a:ext cx="472441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CUB</a:t>
          </a:r>
        </a:p>
      </xdr:txBody>
    </xdr:sp>
    <xdr:clientData/>
  </xdr:twoCellAnchor>
  <xdr:twoCellAnchor>
    <xdr:from>
      <xdr:col>14</xdr:col>
      <xdr:colOff>1383030</xdr:colOff>
      <xdr:row>44</xdr:row>
      <xdr:rowOff>91440</xdr:rowOff>
    </xdr:from>
    <xdr:to>
      <xdr:col>15</xdr:col>
      <xdr:colOff>228600</xdr:colOff>
      <xdr:row>45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12E482E-B571-D3B0-05D5-6049B1CDF7B9}"/>
            </a:ext>
          </a:extLst>
        </xdr:cNvPr>
        <xdr:cNvSpPr txBox="1"/>
      </xdr:nvSpPr>
      <xdr:spPr>
        <a:xfrm>
          <a:off x="12632055" y="8473440"/>
          <a:ext cx="398145" cy="232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BZL</a:t>
          </a:r>
        </a:p>
      </xdr:txBody>
    </xdr:sp>
    <xdr:clientData/>
  </xdr:twoCellAnchor>
  <xdr:twoCellAnchor>
    <xdr:from>
      <xdr:col>11</xdr:col>
      <xdr:colOff>750569</xdr:colOff>
      <xdr:row>38</xdr:row>
      <xdr:rowOff>163830</xdr:rowOff>
    </xdr:from>
    <xdr:to>
      <xdr:col>12</xdr:col>
      <xdr:colOff>497204</xdr:colOff>
      <xdr:row>39</xdr:row>
      <xdr:rowOff>163830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F6C7FC9-170D-47D5-ED50-E17F1526A253}"/>
            </a:ext>
          </a:extLst>
        </xdr:cNvPr>
        <xdr:cNvSpPr txBox="1"/>
      </xdr:nvSpPr>
      <xdr:spPr>
        <a:xfrm>
          <a:off x="9380219" y="7040880"/>
          <a:ext cx="53721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CHN</a:t>
          </a:r>
        </a:p>
      </xdr:txBody>
    </xdr:sp>
    <xdr:clientData/>
  </xdr:twoCellAnchor>
  <xdr:twoCellAnchor>
    <xdr:from>
      <xdr:col>11</xdr:col>
      <xdr:colOff>737234</xdr:colOff>
      <xdr:row>37</xdr:row>
      <xdr:rowOff>142875</xdr:rowOff>
    </xdr:from>
    <xdr:to>
      <xdr:col>12</xdr:col>
      <xdr:colOff>392430</xdr:colOff>
      <xdr:row>38</xdr:row>
      <xdr:rowOff>171450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5F67E72-4245-C59F-6D08-052CE7D84867}"/>
            </a:ext>
          </a:extLst>
        </xdr:cNvPr>
        <xdr:cNvSpPr txBox="1"/>
      </xdr:nvSpPr>
      <xdr:spPr>
        <a:xfrm>
          <a:off x="9366884" y="6838950"/>
          <a:ext cx="445771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JPN</a:t>
          </a:r>
        </a:p>
      </xdr:txBody>
    </xdr:sp>
    <xdr:clientData/>
  </xdr:twoCellAnchor>
  <xdr:oneCellAnchor>
    <xdr:from>
      <xdr:col>13</xdr:col>
      <xdr:colOff>180975</xdr:colOff>
      <xdr:row>37</xdr:row>
      <xdr:rowOff>49530</xdr:rowOff>
    </xdr:from>
    <xdr:ext cx="43069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DA92795-31C4-5FCC-679F-D403F9DE7E81}"/>
            </a:ext>
          </a:extLst>
        </xdr:cNvPr>
        <xdr:cNvSpPr txBox="1"/>
      </xdr:nvSpPr>
      <xdr:spPr>
        <a:xfrm>
          <a:off x="10334625" y="6745605"/>
          <a:ext cx="43069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KOR</a:t>
          </a:r>
        </a:p>
      </xdr:txBody>
    </xdr:sp>
    <xdr:clientData/>
  </xdr:oneCellAnchor>
  <xdr:twoCellAnchor>
    <xdr:from>
      <xdr:col>12</xdr:col>
      <xdr:colOff>472440</xdr:colOff>
      <xdr:row>41</xdr:row>
      <xdr:rowOff>15240</xdr:rowOff>
    </xdr:from>
    <xdr:to>
      <xdr:col>13</xdr:col>
      <xdr:colOff>266700</xdr:colOff>
      <xdr:row>42</xdr:row>
      <xdr:rowOff>76200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254822A-9681-AF4A-94B2-EFF59B573B12}"/>
            </a:ext>
          </a:extLst>
        </xdr:cNvPr>
        <xdr:cNvSpPr txBox="1"/>
      </xdr:nvSpPr>
      <xdr:spPr>
        <a:xfrm>
          <a:off x="9892665" y="7435215"/>
          <a:ext cx="527685" cy="241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GER</a:t>
          </a:r>
        </a:p>
      </xdr:txBody>
    </xdr:sp>
    <xdr:clientData/>
  </xdr:twoCellAnchor>
  <xdr:twoCellAnchor>
    <xdr:from>
      <xdr:col>9</xdr:col>
      <xdr:colOff>438150</xdr:colOff>
      <xdr:row>29</xdr:row>
      <xdr:rowOff>83820</xdr:rowOff>
    </xdr:from>
    <xdr:to>
      <xdr:col>12</xdr:col>
      <xdr:colOff>0</xdr:colOff>
      <xdr:row>32</xdr:row>
      <xdr:rowOff>152400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A419EE5-87DC-4F96-2B51-4CEE32E3B5B0}"/>
            </a:ext>
          </a:extLst>
        </xdr:cNvPr>
        <xdr:cNvSpPr txBox="1"/>
      </xdr:nvSpPr>
      <xdr:spPr>
        <a:xfrm>
          <a:off x="7543800" y="5608320"/>
          <a:ext cx="1657350" cy="640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000"/>
            <a:t>Change</a:t>
          </a:r>
          <a:r>
            <a:rPr lang="en-AU" sz="1000" baseline="0"/>
            <a:t> in Paris Gold medals compared to expected from recent Olympics</a:t>
          </a:r>
          <a:endParaRPr lang="en-AU" sz="1000"/>
        </a:p>
      </xdr:txBody>
    </xdr:sp>
    <xdr:clientData/>
  </xdr:twoCellAnchor>
  <xdr:twoCellAnchor>
    <xdr:from>
      <xdr:col>14</xdr:col>
      <xdr:colOff>857250</xdr:colOff>
      <xdr:row>38</xdr:row>
      <xdr:rowOff>114301</xdr:rowOff>
    </xdr:from>
    <xdr:to>
      <xdr:col>15</xdr:col>
      <xdr:colOff>933450</xdr:colOff>
      <xdr:row>39</xdr:row>
      <xdr:rowOff>167640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3D485B1-F527-6612-5228-27A37ABB8696}"/>
            </a:ext>
          </a:extLst>
        </xdr:cNvPr>
        <xdr:cNvSpPr txBox="1"/>
      </xdr:nvSpPr>
      <xdr:spPr>
        <a:xfrm>
          <a:off x="12106275" y="7353301"/>
          <a:ext cx="1628775" cy="24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000"/>
            <a:t>Excess</a:t>
          </a:r>
          <a:r>
            <a:rPr lang="en-AU" sz="800"/>
            <a:t> </a:t>
          </a:r>
          <a:r>
            <a:rPr lang="en-AU" sz="1000"/>
            <a:t>Mortality 2020-2023</a:t>
          </a:r>
        </a:p>
      </xdr:txBody>
    </xdr:sp>
    <xdr:clientData/>
  </xdr:twoCellAnchor>
  <xdr:twoCellAnchor>
    <xdr:from>
      <xdr:col>12</xdr:col>
      <xdr:colOff>333375</xdr:colOff>
      <xdr:row>35</xdr:row>
      <xdr:rowOff>128587</xdr:rowOff>
    </xdr:from>
    <xdr:to>
      <xdr:col>13</xdr:col>
      <xdr:colOff>38100</xdr:colOff>
      <xdr:row>37</xdr:row>
      <xdr:rowOff>38100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E0571AC-42C9-3CE0-76AC-D44E91F69714}"/>
            </a:ext>
          </a:extLst>
        </xdr:cNvPr>
        <xdr:cNvSpPr txBox="1"/>
      </xdr:nvSpPr>
      <xdr:spPr>
        <a:xfrm>
          <a:off x="9534525" y="6796087"/>
          <a:ext cx="419100" cy="290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FRA</a:t>
          </a:r>
        </a:p>
      </xdr:txBody>
    </xdr:sp>
    <xdr:clientData/>
  </xdr:twoCellAnchor>
  <xdr:oneCellAnchor>
    <xdr:from>
      <xdr:col>13</xdr:col>
      <xdr:colOff>504825</xdr:colOff>
      <xdr:row>41</xdr:row>
      <xdr:rowOff>95250</xdr:rowOff>
    </xdr:from>
    <xdr:ext cx="454227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701342C-2C0E-486F-E7B5-92F3904F4F7F}"/>
            </a:ext>
          </a:extLst>
        </xdr:cNvPr>
        <xdr:cNvSpPr txBox="1"/>
      </xdr:nvSpPr>
      <xdr:spPr>
        <a:xfrm>
          <a:off x="10420350" y="7905750"/>
          <a:ext cx="45422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HUN</a:t>
          </a:r>
        </a:p>
      </xdr:txBody>
    </xdr:sp>
    <xdr:clientData/>
  </xdr:oneCellAnchor>
  <xdr:oneCellAnchor>
    <xdr:from>
      <xdr:col>13</xdr:col>
      <xdr:colOff>647700</xdr:colOff>
      <xdr:row>40</xdr:row>
      <xdr:rowOff>66675</xdr:rowOff>
    </xdr:from>
    <xdr:ext cx="423386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91D7C4A-2CA3-8FC4-27D2-61DD54045311}"/>
            </a:ext>
          </a:extLst>
        </xdr:cNvPr>
        <xdr:cNvSpPr txBox="1"/>
      </xdr:nvSpPr>
      <xdr:spPr>
        <a:xfrm>
          <a:off x="10563225" y="7686675"/>
          <a:ext cx="4233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SPN</a:t>
          </a:r>
        </a:p>
      </xdr:txBody>
    </xdr:sp>
    <xdr:clientData/>
  </xdr:oneCellAnchor>
  <xdr:oneCellAnchor>
    <xdr:from>
      <xdr:col>14</xdr:col>
      <xdr:colOff>1133475</xdr:colOff>
      <xdr:row>40</xdr:row>
      <xdr:rowOff>85725</xdr:rowOff>
    </xdr:from>
    <xdr:ext cx="42101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9BA2B5C-BB79-E1AC-3E50-36D7862D7BC0}"/>
            </a:ext>
          </a:extLst>
        </xdr:cNvPr>
        <xdr:cNvSpPr txBox="1"/>
      </xdr:nvSpPr>
      <xdr:spPr>
        <a:xfrm>
          <a:off x="12382500" y="7705725"/>
          <a:ext cx="42101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KEN</a:t>
          </a:r>
        </a:p>
      </xdr:txBody>
    </xdr:sp>
    <xdr:clientData/>
  </xdr:oneCellAnchor>
  <xdr:oneCellAnchor>
    <xdr:from>
      <xdr:col>13</xdr:col>
      <xdr:colOff>485775</xdr:colOff>
      <xdr:row>46</xdr:row>
      <xdr:rowOff>76200</xdr:rowOff>
    </xdr:from>
    <xdr:ext cx="404919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28717E1-C2BC-69DE-87D9-7F9C6BC7CA4F}"/>
            </a:ext>
          </a:extLst>
        </xdr:cNvPr>
        <xdr:cNvSpPr txBox="1"/>
      </xdr:nvSpPr>
      <xdr:spPr>
        <a:xfrm>
          <a:off x="10401300" y="8839200"/>
          <a:ext cx="4049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JAM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</cdr:x>
      <cdr:y>0.19396</cdr:y>
    </cdr:from>
    <cdr:to>
      <cdr:x>0.53818</cdr:x>
      <cdr:y>0.25061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3E360BF-B9C3-3B89-D67E-9C2E5B915C07}"/>
            </a:ext>
          </a:extLst>
        </cdr:cNvPr>
        <cdr:cNvSpPr txBox="1"/>
      </cdr:nvSpPr>
      <cdr:spPr>
        <a:xfrm xmlns:a="http://schemas.openxmlformats.org/drawingml/2006/main">
          <a:off x="2954655" y="684849"/>
          <a:ext cx="4286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100"/>
            <a:t>NTL</a:t>
          </a:r>
        </a:p>
      </cdr:txBody>
    </cdr:sp>
  </cdr:relSizeAnchor>
  <cdr:relSizeAnchor xmlns:cdr="http://schemas.openxmlformats.org/drawingml/2006/chartDrawing">
    <cdr:from>
      <cdr:x>0.58818</cdr:x>
      <cdr:y>0.6013</cdr:y>
    </cdr:from>
    <cdr:to>
      <cdr:x>0.67152</cdr:x>
      <cdr:y>0.66064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37BEE07-8AD9-F4A8-22B2-07DD615EA346}"/>
            </a:ext>
          </a:extLst>
        </cdr:cNvPr>
        <cdr:cNvSpPr txBox="1"/>
      </cdr:nvSpPr>
      <cdr:spPr>
        <a:xfrm xmlns:a="http://schemas.openxmlformats.org/drawingml/2006/main">
          <a:off x="3697605" y="2123124"/>
          <a:ext cx="5238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100"/>
            <a:t>USA</a:t>
          </a:r>
        </a:p>
      </cdr:txBody>
    </cdr:sp>
  </cdr:relSizeAnchor>
  <cdr:relSizeAnchor xmlns:cdr="http://schemas.openxmlformats.org/drawingml/2006/chartDrawing">
    <cdr:from>
      <cdr:x>0.32162</cdr:x>
      <cdr:y>0.25586</cdr:y>
    </cdr:from>
    <cdr:to>
      <cdr:x>0.39733</cdr:x>
      <cdr:y>0.32596</cdr:y>
    </cdr:to>
    <cdr:sp macro="" textlink="">
      <cdr:nvSpPr>
        <cdr:cNvPr id="4" name="TextBox 8">
          <a:extLst xmlns:a="http://schemas.openxmlformats.org/drawingml/2006/main">
            <a:ext uri="{FF2B5EF4-FFF2-40B4-BE49-F238E27FC236}">
              <a16:creationId xmlns:a16="http://schemas.microsoft.com/office/drawing/2014/main" id="{C5F67E72-4245-C59F-6D08-052CE7D84867}"/>
            </a:ext>
          </a:extLst>
        </cdr:cNvPr>
        <cdr:cNvSpPr txBox="1"/>
      </cdr:nvSpPr>
      <cdr:spPr>
        <a:xfrm xmlns:a="http://schemas.openxmlformats.org/drawingml/2006/main">
          <a:off x="2023109" y="903924"/>
          <a:ext cx="476251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100"/>
            <a:t>AUS</a:t>
          </a:r>
        </a:p>
      </cdr:txBody>
    </cdr:sp>
  </cdr:relSizeAnchor>
  <cdr:relSizeAnchor xmlns:cdr="http://schemas.openxmlformats.org/drawingml/2006/chartDrawing">
    <cdr:from>
      <cdr:x>0.57103</cdr:x>
      <cdr:y>0.39461</cdr:y>
    </cdr:from>
    <cdr:to>
      <cdr:x>0.62686</cdr:x>
      <cdr:y>0.4665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2C13468D-82EE-FFDB-ECA9-7D660704336E}"/>
            </a:ext>
          </a:extLst>
        </cdr:cNvPr>
        <cdr:cNvSpPr txBox="1"/>
      </cdr:nvSpPr>
      <cdr:spPr>
        <a:xfrm xmlns:a="http://schemas.openxmlformats.org/drawingml/2006/main">
          <a:off x="3507105" y="1463994"/>
          <a:ext cx="342900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100"/>
            <a:t>ITA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131445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F9F596-842C-480C-A9C8-DFD052AA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209550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E7276A-83A6-451B-AE5D-8219C4B7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209550</xdr:colOff>
      <xdr:row>3</xdr:row>
      <xdr:rowOff>131445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54B17A-7392-489B-9F85-EEF2C7A5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209550</xdr:colOff>
      <xdr:row>4</xdr:row>
      <xdr:rowOff>131445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DE8CF2-627C-4093-8629-8FF2E638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209550</xdr:colOff>
      <xdr:row>5</xdr:row>
      <xdr:rowOff>129540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F41FE32-9E98-49FB-85FB-488C82FB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209550</xdr:colOff>
      <xdr:row>6</xdr:row>
      <xdr:rowOff>93345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8E6DDC-11B2-4BEF-8674-BBE1B50CF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209550</xdr:colOff>
      <xdr:row>7</xdr:row>
      <xdr:rowOff>131445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7694C5-6F99-471E-8F6F-2DDC1719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209550</xdr:colOff>
      <xdr:row>8</xdr:row>
      <xdr:rowOff>131445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E072410-EC62-4D53-9481-E32C8F83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209550</xdr:colOff>
      <xdr:row>9</xdr:row>
      <xdr:rowOff>131445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F8C0B59-926E-4487-9A0F-A4045866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209550</xdr:colOff>
      <xdr:row>10</xdr:row>
      <xdr:rowOff>131445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8561838-ECAC-482F-AA98-922D7554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209550</xdr:colOff>
      <xdr:row>11</xdr:row>
      <xdr:rowOff>131445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9BE63F8-2C32-45BA-877E-1EB6E5C3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209550</xdr:colOff>
      <xdr:row>12</xdr:row>
      <xdr:rowOff>131445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E410A3D-45FF-43C3-8BAD-A0E9268C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0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209550</xdr:colOff>
      <xdr:row>13</xdr:row>
      <xdr:rowOff>131445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D249037-341F-4FBE-8940-F25C280AC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209550</xdr:colOff>
      <xdr:row>14</xdr:row>
      <xdr:rowOff>131445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2216DC2-3454-456F-8850-23F8C314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209550</xdr:colOff>
      <xdr:row>15</xdr:row>
      <xdr:rowOff>93345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9101606-0A9F-4E05-B00C-EDA5F672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209550</xdr:colOff>
      <xdr:row>16</xdr:row>
      <xdr:rowOff>133350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715FFCD-09EA-4039-B8D3-F2570A33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21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209550</xdr:colOff>
      <xdr:row>17</xdr:row>
      <xdr:rowOff>93345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B93F974-D6CA-439D-B3B5-727D5683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209550</xdr:colOff>
      <xdr:row>18</xdr:row>
      <xdr:rowOff>131445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3D3472E-7512-44E6-ADB7-F5749A1C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209550</xdr:colOff>
      <xdr:row>19</xdr:row>
      <xdr:rowOff>93345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DFE1235-9D05-42B1-836C-E8D28ED2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209550</xdr:colOff>
      <xdr:row>20</xdr:row>
      <xdr:rowOff>93345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E23ABEF-1AB0-4321-884E-787B781B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209550</xdr:colOff>
      <xdr:row>21</xdr:row>
      <xdr:rowOff>93345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B5CAD3-0404-4C5E-968D-EFE90759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209550</xdr:colOff>
      <xdr:row>22</xdr:row>
      <xdr:rowOff>152400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D4CF554-6AA7-4B8F-B8BC-A68D695E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96225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209550</xdr:colOff>
      <xdr:row>23</xdr:row>
      <xdr:rowOff>131445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50AC5FA-EFCC-4C75-B053-CA000E50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77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209550</xdr:colOff>
      <xdr:row>24</xdr:row>
      <xdr:rowOff>93345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BF0CB84-40F8-4593-A547-54F5B949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582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209550</xdr:colOff>
      <xdr:row>25</xdr:row>
      <xdr:rowOff>131445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E725F3E-C1B8-4B38-8FE7-5BD20791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209550</xdr:colOff>
      <xdr:row>26</xdr:row>
      <xdr:rowOff>131445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A9B37F6-FDA7-41ED-ADA9-E9C80DCB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209550</xdr:colOff>
      <xdr:row>27</xdr:row>
      <xdr:rowOff>93345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511201D-2E06-4BB0-9895-8C17BCFE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10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209550</xdr:colOff>
      <xdr:row>28</xdr:row>
      <xdr:rowOff>131445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FC9CDCC-9B42-4831-AC3F-1088F99C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209550</xdr:colOff>
      <xdr:row>29</xdr:row>
      <xdr:rowOff>93345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44EDD87-C973-4B8B-92C8-4332E217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209550</xdr:colOff>
      <xdr:row>30</xdr:row>
      <xdr:rowOff>167640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E5F10B27-35E5-4770-9129-63298000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27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209550</xdr:colOff>
      <xdr:row>31</xdr:row>
      <xdr:rowOff>93345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9ACF62A-3D25-440D-BDC6-EBB45383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209550</xdr:colOff>
      <xdr:row>32</xdr:row>
      <xdr:rowOff>131445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50C374F-A174-4848-8C7D-CDB1BB05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209550</xdr:colOff>
      <xdr:row>33</xdr:row>
      <xdr:rowOff>93345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B14AD02-D411-40A0-AA23-5689C065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25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209550</xdr:colOff>
      <xdr:row>34</xdr:row>
      <xdr:rowOff>131445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127865F-2F25-4DBE-942F-99F2404F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58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209550</xdr:colOff>
      <xdr:row>35</xdr:row>
      <xdr:rowOff>133350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1B061F6-EB0A-4819-B2DD-CC3C1861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06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209550</xdr:colOff>
      <xdr:row>36</xdr:row>
      <xdr:rowOff>129540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D9DDD0C-6B9C-412C-B74D-FB8458F1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873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209550</xdr:colOff>
      <xdr:row>37</xdr:row>
      <xdr:rowOff>131445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FC465E6-F7A5-4F21-AAE4-F6FCADE0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68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209550</xdr:colOff>
      <xdr:row>38</xdr:row>
      <xdr:rowOff>93345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CDD073E-6650-4888-8543-51435C5E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8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209550</xdr:colOff>
      <xdr:row>39</xdr:row>
      <xdr:rowOff>93345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DB0CEB94-9439-4CEA-B693-48600BEC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9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209550</xdr:colOff>
      <xdr:row>40</xdr:row>
      <xdr:rowOff>93345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DA2FE76-C58A-489F-BD0A-49A9E76C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30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209550</xdr:colOff>
      <xdr:row>41</xdr:row>
      <xdr:rowOff>131445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758646A-306C-4094-BC38-800D2047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209550</xdr:colOff>
      <xdr:row>1</xdr:row>
      <xdr:rowOff>114300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15AD57C1-3DB8-4196-9D6F-DDCF19BE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05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209550</xdr:colOff>
      <xdr:row>2</xdr:row>
      <xdr:rowOff>131445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219A1D6-BE93-4BCB-B8D6-A47E58D9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81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209550</xdr:colOff>
      <xdr:row>3</xdr:row>
      <xdr:rowOff>131445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BF0EBEC-8B15-4C91-BABF-03F73999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2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209550</xdr:colOff>
      <xdr:row>4</xdr:row>
      <xdr:rowOff>131445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17FC463-7E06-4BBC-9E15-C3750D8B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3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131445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58C9EBB3-2AEB-42B8-91D4-D9D49F06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24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6</xdr:row>
      <xdr:rowOff>129540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C51A32D-44B5-469A-BED9-22C6BC56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050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131445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4FB5F01-C824-418F-8A0C-5DA8B849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486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209550</xdr:colOff>
      <xdr:row>8</xdr:row>
      <xdr:rowOff>93345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AAA1AE5-34F3-4875-A96A-D48C6308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765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209550</xdr:colOff>
      <xdr:row>9</xdr:row>
      <xdr:rowOff>131445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802CDDC6-FF77-49B7-93ED-09AAA8E8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57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209550</xdr:colOff>
      <xdr:row>10</xdr:row>
      <xdr:rowOff>93345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74BF35B-074F-4AD6-813C-03DE7FE8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48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209550</xdr:colOff>
      <xdr:row>11</xdr:row>
      <xdr:rowOff>131445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DA27A71-BDA2-42B1-9EA0-F644884B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29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209550</xdr:colOff>
      <xdr:row>12</xdr:row>
      <xdr:rowOff>129540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76AFB67F-DEBA-4CB2-B54B-1F38367A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209550</xdr:colOff>
      <xdr:row>13</xdr:row>
      <xdr:rowOff>131445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B53769F6-6569-4C6A-A5D0-B5FE5C6F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6005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209550</xdr:colOff>
      <xdr:row>14</xdr:row>
      <xdr:rowOff>93345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10C70643-9E2A-40F3-BA7C-F7964E01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9911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209550</xdr:colOff>
      <xdr:row>15</xdr:row>
      <xdr:rowOff>131445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8171ACF4-F111-4958-9765-29371374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3816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209550</xdr:colOff>
      <xdr:row>16</xdr:row>
      <xdr:rowOff>93345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88964FAE-523D-407A-ADE1-0D6D52F9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572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209550</xdr:colOff>
      <xdr:row>17</xdr:row>
      <xdr:rowOff>131445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78CC76DE-88C5-4BF6-8B00-C0FEE88A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9531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209550</xdr:colOff>
      <xdr:row>18</xdr:row>
      <xdr:rowOff>93345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63BE6645-50F8-400C-A000-F2225281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209550</xdr:colOff>
      <xdr:row>19</xdr:row>
      <xdr:rowOff>131445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1A9A361-BD17-44D6-925E-B133BE31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5341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209550</xdr:colOff>
      <xdr:row>20</xdr:row>
      <xdr:rowOff>131445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38972981-F667-4BCF-96D9-535DE562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1151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209550</xdr:colOff>
      <xdr:row>21</xdr:row>
      <xdr:rowOff>93345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C78AA7E6-BA61-4A71-A719-277C50C8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209550</xdr:colOff>
      <xdr:row>22</xdr:row>
      <xdr:rowOff>131445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F72CB153-9A2C-4032-9880-C3181B94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209550</xdr:colOff>
      <xdr:row>23</xdr:row>
      <xdr:rowOff>93345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2AF684AB-3A43-458B-9D45-87613D30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2772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209550</xdr:colOff>
      <xdr:row>24</xdr:row>
      <xdr:rowOff>133350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DDE21C3E-88F1-4E45-98B1-2381A0B5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6582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209550</xdr:colOff>
      <xdr:row>25</xdr:row>
      <xdr:rowOff>93345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5C61026F-C141-46E5-BB61-D1619B6C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848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209550</xdr:colOff>
      <xdr:row>26</xdr:row>
      <xdr:rowOff>93345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EF9B1261-E86B-4920-8977-D99C7E02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229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209550</xdr:colOff>
      <xdr:row>27</xdr:row>
      <xdr:rowOff>93345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B281C52A-72AF-4BDC-BDE0-D93B736D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10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209550</xdr:colOff>
      <xdr:row>28</xdr:row>
      <xdr:rowOff>93345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B19E2EDA-006B-4BEA-8EB3-B37E08D0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0012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209550</xdr:colOff>
      <xdr:row>29</xdr:row>
      <xdr:rowOff>131445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79877B85-364C-40A7-8516-1F690572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209550</xdr:colOff>
      <xdr:row>30</xdr:row>
      <xdr:rowOff>167640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D0310FA2-EA04-4DBA-BB14-9B26D44F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58227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209550</xdr:colOff>
      <xdr:row>31</xdr:row>
      <xdr:rowOff>131445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F0BD66-024B-4384-8D73-F009A93E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209550</xdr:colOff>
      <xdr:row>32</xdr:row>
      <xdr:rowOff>93345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6BDD514F-AF49-4488-9953-9FA8547F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344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209550</xdr:colOff>
      <xdr:row>33</xdr:row>
      <xdr:rowOff>131445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8FD776FB-B368-42C4-AE3D-537545D2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725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209550</xdr:colOff>
      <xdr:row>34</xdr:row>
      <xdr:rowOff>152400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D8F21F0-6DA0-4DF9-867C-ACDB500D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1158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209550</xdr:colOff>
      <xdr:row>35</xdr:row>
      <xdr:rowOff>129540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A09A0EA9-2C21-44C3-A5D8-61AB59DD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5063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209550</xdr:colOff>
      <xdr:row>36</xdr:row>
      <xdr:rowOff>131445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49050592-E52D-4D8C-BE4E-9995EBFD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209550</xdr:colOff>
      <xdr:row>37</xdr:row>
      <xdr:rowOff>133350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D14D0F85-345A-425A-8AC8-F4923C38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68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209550</xdr:colOff>
      <xdr:row>38</xdr:row>
      <xdr:rowOff>131445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4F7E7DBC-5FF3-4988-90FF-7E8FB95F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209550</xdr:colOff>
      <xdr:row>39</xdr:row>
      <xdr:rowOff>129540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40D9F094-96CE-4061-8B3A-DDAFA4A1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8398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209550</xdr:colOff>
      <xdr:row>40</xdr:row>
      <xdr:rowOff>131445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8BACBD60-F3F8-49BA-B114-BC80944C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42303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209550</xdr:colOff>
      <xdr:row>1</xdr:row>
      <xdr:rowOff>114300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7A5FD421-AA21-4CF6-B88D-B6ACF7625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05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209550</xdr:colOff>
      <xdr:row>2</xdr:row>
      <xdr:rowOff>131445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8789EB0F-7F03-42ED-AF97-38BD139F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81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209550</xdr:colOff>
      <xdr:row>3</xdr:row>
      <xdr:rowOff>131445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F3CF155E-9CFD-4C26-AF49-0A09A022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62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209550</xdr:colOff>
      <xdr:row>4</xdr:row>
      <xdr:rowOff>131445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C33DA8BD-721C-4B0E-BEE3-41477192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43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209550</xdr:colOff>
      <xdr:row>5</xdr:row>
      <xdr:rowOff>129540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98456A3A-806E-47DA-B7B8-3C4046CB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7240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209550</xdr:colOff>
      <xdr:row>6</xdr:row>
      <xdr:rowOff>131445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7542A916-B9C0-4574-B929-E8AED4FF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105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209550</xdr:colOff>
      <xdr:row>7</xdr:row>
      <xdr:rowOff>131445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8540C054-30A3-4D7B-B7F4-5B29963A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486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209550</xdr:colOff>
      <xdr:row>8</xdr:row>
      <xdr:rowOff>131445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5E9AEC89-7AD6-40DE-BBAF-9F27667A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876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209550</xdr:colOff>
      <xdr:row>9</xdr:row>
      <xdr:rowOff>131445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9F859930-6E3C-4568-B025-FF07EF31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257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209550</xdr:colOff>
      <xdr:row>10</xdr:row>
      <xdr:rowOff>93345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4F26485C-97C9-467C-8A27-A6AC0AE4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648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209550</xdr:colOff>
      <xdr:row>11</xdr:row>
      <xdr:rowOff>131445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FCCB37EB-475B-4BC1-AE16-06D97F91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029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209550</xdr:colOff>
      <xdr:row>12</xdr:row>
      <xdr:rowOff>93345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6EA892A5-6092-4A9E-B824-6EDB16D4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410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209550</xdr:colOff>
      <xdr:row>13</xdr:row>
      <xdr:rowOff>131445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B6A6CC53-5EC4-42EB-BA81-ED17D6BC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6005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209550</xdr:colOff>
      <xdr:row>14</xdr:row>
      <xdr:rowOff>131445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37F6C446-90D9-4899-BF81-80EF08EB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9911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209550</xdr:colOff>
      <xdr:row>15</xdr:row>
      <xdr:rowOff>131445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8E351B5-90F8-47B3-8622-5A02B9F8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3816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209550</xdr:colOff>
      <xdr:row>16</xdr:row>
      <xdr:rowOff>93345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4444A812-7026-47B3-BEC3-A416707F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572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209550</xdr:colOff>
      <xdr:row>17</xdr:row>
      <xdr:rowOff>93345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26BEDEF6-1D43-4B63-A0B7-7E793FE4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953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</xdr:row>
      <xdr:rowOff>0</xdr:rowOff>
    </xdr:from>
    <xdr:to>
      <xdr:col>12</xdr:col>
      <xdr:colOff>209550</xdr:colOff>
      <xdr:row>18</xdr:row>
      <xdr:rowOff>93345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9AED8BEB-4331-4F03-9813-D1574129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209550</xdr:colOff>
      <xdr:row>19</xdr:row>
      <xdr:rowOff>93345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56BA2287-CEB5-4E0E-90D4-B8B5655B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534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209550</xdr:colOff>
      <xdr:row>20</xdr:row>
      <xdr:rowOff>93345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157FC879-CC0E-40C7-8AB3-EA6C41F2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1151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209550</xdr:colOff>
      <xdr:row>21</xdr:row>
      <xdr:rowOff>93345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59CA4822-197B-411B-A482-53D8DF77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209550</xdr:colOff>
      <xdr:row>22</xdr:row>
      <xdr:rowOff>131445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B03D4E43-64AA-40B6-A4EE-3C96B6AF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209550</xdr:colOff>
      <xdr:row>23</xdr:row>
      <xdr:rowOff>131445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8E747029-59EC-4905-8785-54F688D7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277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209550</xdr:colOff>
      <xdr:row>24</xdr:row>
      <xdr:rowOff>129540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97E75127-F7B8-45EB-834A-386ABC47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6582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209550</xdr:colOff>
      <xdr:row>25</xdr:row>
      <xdr:rowOff>131445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8967D009-22C3-4BCB-A3FA-F721BB5F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848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209550</xdr:colOff>
      <xdr:row>26</xdr:row>
      <xdr:rowOff>133350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BEBAFB3E-C8A6-474E-B085-5553CB5E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2297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209550</xdr:colOff>
      <xdr:row>27</xdr:row>
      <xdr:rowOff>167640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D8711F60-4431-4970-BDC8-CDC1A315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61072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209550</xdr:colOff>
      <xdr:row>28</xdr:row>
      <xdr:rowOff>133350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A01AF447-8BAB-4741-953D-B5FC1EF8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0012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209550</xdr:colOff>
      <xdr:row>29</xdr:row>
      <xdr:rowOff>131445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80E9DD19-C211-464C-8603-F601890F3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209550</xdr:colOff>
      <xdr:row>30</xdr:row>
      <xdr:rowOff>93345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D02BA788-2C3B-435E-9A6B-1E943B27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582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209550</xdr:colOff>
      <xdr:row>31</xdr:row>
      <xdr:rowOff>131445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7807805A-8A69-477D-B3DA-F707CF5C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209550</xdr:colOff>
      <xdr:row>32</xdr:row>
      <xdr:rowOff>131445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3A547846-A180-4ECA-B398-E830CB93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344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209550</xdr:colOff>
      <xdr:row>33</xdr:row>
      <xdr:rowOff>133350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9931AF60-7526-42B8-8F76-2920C899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72527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209550</xdr:colOff>
      <xdr:row>34</xdr:row>
      <xdr:rowOff>93345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BAE42BC2-8118-4DE7-BD63-EB2DB40D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21158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209550</xdr:colOff>
      <xdr:row>35</xdr:row>
      <xdr:rowOff>131445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24FA1FD4-3C9C-4A67-A179-40584757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2506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209550</xdr:colOff>
      <xdr:row>36</xdr:row>
      <xdr:rowOff>131445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BBA8EE1A-B79F-49EF-B6C8-B02B2C87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209550</xdr:colOff>
      <xdr:row>37</xdr:row>
      <xdr:rowOff>131445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258162F-F18B-44D8-B180-F6CA862D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268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209550</xdr:colOff>
      <xdr:row>38</xdr:row>
      <xdr:rowOff>131445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F18B29A3-E786-46AA-9CC2-7E5E2072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209550</xdr:colOff>
      <xdr:row>39</xdr:row>
      <xdr:rowOff>93345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B88EC677-1995-48FD-858C-E9A04770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839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209550</xdr:colOff>
      <xdr:row>40</xdr:row>
      <xdr:rowOff>93345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C0CEB839-6046-4B58-82A0-84CE1F00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30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20</xdr:row>
      <xdr:rowOff>0</xdr:rowOff>
    </xdr:from>
    <xdr:to>
      <xdr:col>24</xdr:col>
      <xdr:colOff>205740</xdr:colOff>
      <xdr:row>20</xdr:row>
      <xdr:rowOff>114300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CA2C109C-7C67-464C-8958-4AE0204E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115175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21</xdr:row>
      <xdr:rowOff>0</xdr:rowOff>
    </xdr:from>
    <xdr:to>
      <xdr:col>24</xdr:col>
      <xdr:colOff>205740</xdr:colOff>
      <xdr:row>21</xdr:row>
      <xdr:rowOff>135255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A89E70EE-BB0E-450C-AC80-CB228CCF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50570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22</xdr:row>
      <xdr:rowOff>7620</xdr:rowOff>
    </xdr:from>
    <xdr:to>
      <xdr:col>24</xdr:col>
      <xdr:colOff>205740</xdr:colOff>
      <xdr:row>22</xdr:row>
      <xdr:rowOff>152400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215EEB1-DBB0-49D1-9FEA-D5A3B7FF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9038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23</xdr:row>
      <xdr:rowOff>15240</xdr:rowOff>
    </xdr:from>
    <xdr:to>
      <xdr:col>24</xdr:col>
      <xdr:colOff>205740</xdr:colOff>
      <xdr:row>23</xdr:row>
      <xdr:rowOff>171450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BB088088-913C-4A54-B319-6B77C754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2924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24</xdr:row>
      <xdr:rowOff>22860</xdr:rowOff>
    </xdr:from>
    <xdr:to>
      <xdr:col>24</xdr:col>
      <xdr:colOff>205740</xdr:colOff>
      <xdr:row>24</xdr:row>
      <xdr:rowOff>135255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3BFEF6E-7290-498C-B821-089FCF56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681085"/>
          <a:ext cx="205740" cy="112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25</xdr:row>
      <xdr:rowOff>0</xdr:rowOff>
    </xdr:from>
    <xdr:to>
      <xdr:col>24</xdr:col>
      <xdr:colOff>205740</xdr:colOff>
      <xdr:row>25</xdr:row>
      <xdr:rowOff>135255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758C1B6A-0A54-41CF-907D-615B373C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8487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26</xdr:row>
      <xdr:rowOff>7620</xdr:rowOff>
    </xdr:from>
    <xdr:to>
      <xdr:col>24</xdr:col>
      <xdr:colOff>205740</xdr:colOff>
      <xdr:row>26</xdr:row>
      <xdr:rowOff>152400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19EB6DA5-22CE-4425-964F-375829D7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92373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27</xdr:row>
      <xdr:rowOff>15240</xdr:rowOff>
    </xdr:from>
    <xdr:to>
      <xdr:col>24</xdr:col>
      <xdr:colOff>205740</xdr:colOff>
      <xdr:row>27</xdr:row>
      <xdr:rowOff>171450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D53DE40F-75D9-47E2-845E-DECFEE82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96259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28</xdr:row>
      <xdr:rowOff>22860</xdr:rowOff>
    </xdr:from>
    <xdr:to>
      <xdr:col>24</xdr:col>
      <xdr:colOff>205740</xdr:colOff>
      <xdr:row>28</xdr:row>
      <xdr:rowOff>167640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FFE1D4D1-5C3B-4962-A229-1D33755F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02411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29</xdr:row>
      <xdr:rowOff>30480</xdr:rowOff>
    </xdr:from>
    <xdr:to>
      <xdr:col>24</xdr:col>
      <xdr:colOff>205740</xdr:colOff>
      <xdr:row>29</xdr:row>
      <xdr:rowOff>129540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E8CD9B9A-40D7-4C4F-8DA0-6D96A59F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222230"/>
          <a:ext cx="20574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30</xdr:row>
      <xdr:rowOff>0</xdr:rowOff>
    </xdr:from>
    <xdr:to>
      <xdr:col>24</xdr:col>
      <xdr:colOff>205740</xdr:colOff>
      <xdr:row>30</xdr:row>
      <xdr:rowOff>135255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4DE7CB4F-4812-48BF-B61E-A9FCC2E5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5822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31</xdr:row>
      <xdr:rowOff>7620</xdr:rowOff>
    </xdr:from>
    <xdr:to>
      <xdr:col>24</xdr:col>
      <xdr:colOff>205740</xdr:colOff>
      <xdr:row>31</xdr:row>
      <xdr:rowOff>114300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7CD2D59C-0DEB-4882-BDFA-FDC0EEF6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9708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205740</xdr:colOff>
      <xdr:row>32</xdr:row>
      <xdr:rowOff>135255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454567A9-4672-47FD-9C83-77AFEDDC8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13442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33</xdr:row>
      <xdr:rowOff>7620</xdr:rowOff>
    </xdr:from>
    <xdr:to>
      <xdr:col>24</xdr:col>
      <xdr:colOff>205740</xdr:colOff>
      <xdr:row>33</xdr:row>
      <xdr:rowOff>152400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B47F5E2E-ECA1-4727-821C-7691E71E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173289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34</xdr:row>
      <xdr:rowOff>15240</xdr:rowOff>
    </xdr:from>
    <xdr:to>
      <xdr:col>24</xdr:col>
      <xdr:colOff>205740</xdr:colOff>
      <xdr:row>34</xdr:row>
      <xdr:rowOff>171450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613C0F26-1ADD-4FCD-8767-CD82F1AE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131040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35</xdr:row>
      <xdr:rowOff>22860</xdr:rowOff>
    </xdr:from>
    <xdr:to>
      <xdr:col>24</xdr:col>
      <xdr:colOff>205740</xdr:colOff>
      <xdr:row>35</xdr:row>
      <xdr:rowOff>129540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F3A458B1-506C-4FF2-A921-CD77CE1E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52918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205740</xdr:colOff>
      <xdr:row>36</xdr:row>
      <xdr:rowOff>97155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85A3A3B5-5FD6-485B-8D6A-9029F998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8873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205740</xdr:colOff>
      <xdr:row>37</xdr:row>
      <xdr:rowOff>97155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8113CC6D-74FD-45D4-8D8C-39F295B3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2683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205740</xdr:colOff>
      <xdr:row>38</xdr:row>
      <xdr:rowOff>97155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5BD1404-3095-48A2-8FC2-A3E8B961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4588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205740</xdr:colOff>
      <xdr:row>39</xdr:row>
      <xdr:rowOff>97155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58AB25B6-F096-4C96-886B-4B04A1D6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8398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20</xdr:row>
      <xdr:rowOff>0</xdr:rowOff>
    </xdr:from>
    <xdr:to>
      <xdr:col>24</xdr:col>
      <xdr:colOff>205740</xdr:colOff>
      <xdr:row>20</xdr:row>
      <xdr:rowOff>114300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67923B56-A20D-4D2A-8B2C-1579F9EB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115175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21</xdr:row>
      <xdr:rowOff>0</xdr:rowOff>
    </xdr:from>
    <xdr:to>
      <xdr:col>24</xdr:col>
      <xdr:colOff>205740</xdr:colOff>
      <xdr:row>21</xdr:row>
      <xdr:rowOff>135255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4FF75382-2481-4585-B8D9-2132DF7C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50570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22</xdr:row>
      <xdr:rowOff>7620</xdr:rowOff>
    </xdr:from>
    <xdr:to>
      <xdr:col>24</xdr:col>
      <xdr:colOff>205740</xdr:colOff>
      <xdr:row>22</xdr:row>
      <xdr:rowOff>152400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88974A13-1DA6-42E4-B0AF-C3FB67E8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9038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23</xdr:row>
      <xdr:rowOff>15240</xdr:rowOff>
    </xdr:from>
    <xdr:to>
      <xdr:col>24</xdr:col>
      <xdr:colOff>205740</xdr:colOff>
      <xdr:row>23</xdr:row>
      <xdr:rowOff>171450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2B34C55E-1EA2-43C7-A65C-1D4C55A2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2924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24</xdr:row>
      <xdr:rowOff>22860</xdr:rowOff>
    </xdr:from>
    <xdr:to>
      <xdr:col>24</xdr:col>
      <xdr:colOff>205740</xdr:colOff>
      <xdr:row>24</xdr:row>
      <xdr:rowOff>167640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E3C93012-A8C1-4414-9093-8E4B8878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68108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25</xdr:row>
      <xdr:rowOff>30480</xdr:rowOff>
    </xdr:from>
    <xdr:to>
      <xdr:col>24</xdr:col>
      <xdr:colOff>205740</xdr:colOff>
      <xdr:row>25</xdr:row>
      <xdr:rowOff>129540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D59CAA60-A55A-4C72-9CA7-2F99B751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879205"/>
          <a:ext cx="20574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26</xdr:row>
      <xdr:rowOff>0</xdr:rowOff>
    </xdr:from>
    <xdr:to>
      <xdr:col>24</xdr:col>
      <xdr:colOff>205740</xdr:colOff>
      <xdr:row>26</xdr:row>
      <xdr:rowOff>135255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EFE89DF3-D7F6-4451-AA14-DFB10074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92297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27</xdr:row>
      <xdr:rowOff>7620</xdr:rowOff>
    </xdr:from>
    <xdr:to>
      <xdr:col>24</xdr:col>
      <xdr:colOff>205740</xdr:colOff>
      <xdr:row>27</xdr:row>
      <xdr:rowOff>152400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8D0CE7A1-555E-48C5-A5F2-9B2C5369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96183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28</xdr:row>
      <xdr:rowOff>15240</xdr:rowOff>
    </xdr:from>
    <xdr:to>
      <xdr:col>24</xdr:col>
      <xdr:colOff>205740</xdr:colOff>
      <xdr:row>28</xdr:row>
      <xdr:rowOff>129540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86DC1176-696F-448C-A37D-6EDAA67D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016490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29</xdr:row>
      <xdr:rowOff>0</xdr:rowOff>
    </xdr:from>
    <xdr:to>
      <xdr:col>24</xdr:col>
      <xdr:colOff>205740</xdr:colOff>
      <xdr:row>29</xdr:row>
      <xdr:rowOff>135255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714FBB9D-54CC-49D7-9052-28102159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1917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30</xdr:row>
      <xdr:rowOff>7620</xdr:rowOff>
    </xdr:from>
    <xdr:to>
      <xdr:col>24</xdr:col>
      <xdr:colOff>205740</xdr:colOff>
      <xdr:row>30</xdr:row>
      <xdr:rowOff>114300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6280561A-D330-4204-BB22-3048DE88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5898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31</xdr:row>
      <xdr:rowOff>0</xdr:rowOff>
    </xdr:from>
    <xdr:to>
      <xdr:col>24</xdr:col>
      <xdr:colOff>205740</xdr:colOff>
      <xdr:row>31</xdr:row>
      <xdr:rowOff>135255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EBD324BB-FD01-47BD-80C0-5AD62D93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9632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32</xdr:row>
      <xdr:rowOff>7620</xdr:rowOff>
    </xdr:from>
    <xdr:to>
      <xdr:col>24</xdr:col>
      <xdr:colOff>205740</xdr:colOff>
      <xdr:row>32</xdr:row>
      <xdr:rowOff>114300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F4EBE231-8F81-4A52-972F-327B63CC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13518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33</xdr:row>
      <xdr:rowOff>0</xdr:rowOff>
    </xdr:from>
    <xdr:to>
      <xdr:col>24</xdr:col>
      <xdr:colOff>205740</xdr:colOff>
      <xdr:row>33</xdr:row>
      <xdr:rowOff>97155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A9B11056-A2BD-4645-84C3-8A416183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172527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205740</xdr:colOff>
      <xdr:row>34</xdr:row>
      <xdr:rowOff>97155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6269F0ED-584B-4231-A5A3-18EC609C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11580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205740</xdr:colOff>
      <xdr:row>35</xdr:row>
      <xdr:rowOff>135255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4313771C-A773-4117-A342-5C4EBDD1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5063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36</xdr:row>
      <xdr:rowOff>7620</xdr:rowOff>
    </xdr:from>
    <xdr:to>
      <xdr:col>24</xdr:col>
      <xdr:colOff>205740</xdr:colOff>
      <xdr:row>36</xdr:row>
      <xdr:rowOff>135255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AD1D67AC-E26C-46A0-A9E4-232D48B5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894945"/>
          <a:ext cx="205740" cy="1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205740</xdr:colOff>
      <xdr:row>37</xdr:row>
      <xdr:rowOff>135255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CBBFFD9C-28C4-4D8E-9722-E5958DB8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2683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38</xdr:row>
      <xdr:rowOff>7620</xdr:rowOff>
    </xdr:from>
    <xdr:to>
      <xdr:col>24</xdr:col>
      <xdr:colOff>205740</xdr:colOff>
      <xdr:row>38</xdr:row>
      <xdr:rowOff>152400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C319B576-369A-434E-9B8E-B96E504E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4664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39</xdr:row>
      <xdr:rowOff>15240</xdr:rowOff>
    </xdr:from>
    <xdr:to>
      <xdr:col>24</xdr:col>
      <xdr:colOff>205740</xdr:colOff>
      <xdr:row>39</xdr:row>
      <xdr:rowOff>167640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EE962156-6432-4ED4-9B44-601B0000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855065"/>
          <a:ext cx="20574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205740</xdr:colOff>
      <xdr:row>41</xdr:row>
      <xdr:rowOff>97155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C8D36107-2AEE-4849-AEE0-D1E234B0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442085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205740</xdr:colOff>
      <xdr:row>42</xdr:row>
      <xdr:rowOff>135255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A42A8E57-3098-4963-896C-17DF1CCB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48018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20</xdr:row>
      <xdr:rowOff>0</xdr:rowOff>
    </xdr:from>
    <xdr:to>
      <xdr:col>32</xdr:col>
      <xdr:colOff>209550</xdr:colOff>
      <xdr:row>20</xdr:row>
      <xdr:rowOff>114300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F9D1BB94-EC6F-49B4-90B1-3D8413C8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7115175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209550</xdr:colOff>
      <xdr:row>21</xdr:row>
      <xdr:rowOff>131445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E830C520-2A3E-4534-B4EE-DAC6A29B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75057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209550</xdr:colOff>
      <xdr:row>22</xdr:row>
      <xdr:rowOff>93345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17A62D74-657C-4755-B276-747BEF197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78962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209550</xdr:colOff>
      <xdr:row>23</xdr:row>
      <xdr:rowOff>131445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9941A770-D902-4965-A89F-D4EC8C9D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8277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24</xdr:row>
      <xdr:rowOff>0</xdr:rowOff>
    </xdr:from>
    <xdr:to>
      <xdr:col>32</xdr:col>
      <xdr:colOff>209550</xdr:colOff>
      <xdr:row>24</xdr:row>
      <xdr:rowOff>131445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63371BCB-7A1F-49DA-86F0-65F0EFAC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8658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25</xdr:row>
      <xdr:rowOff>0</xdr:rowOff>
    </xdr:from>
    <xdr:to>
      <xdr:col>32</xdr:col>
      <xdr:colOff>209550</xdr:colOff>
      <xdr:row>25</xdr:row>
      <xdr:rowOff>131445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D9A3D4D9-537D-46E1-915F-BB45BAAB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8848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26</xdr:row>
      <xdr:rowOff>0</xdr:rowOff>
    </xdr:from>
    <xdr:to>
      <xdr:col>32</xdr:col>
      <xdr:colOff>209550</xdr:colOff>
      <xdr:row>26</xdr:row>
      <xdr:rowOff>131445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45572AB9-77F3-40A0-B56B-C493554D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9229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209550</xdr:colOff>
      <xdr:row>27</xdr:row>
      <xdr:rowOff>131445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A167E802-8198-489A-BDD8-A980645C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9610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209550</xdr:colOff>
      <xdr:row>28</xdr:row>
      <xdr:rowOff>131445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E08A5F61-90F1-4033-B65D-D3B5575B2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00012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29</xdr:row>
      <xdr:rowOff>0</xdr:rowOff>
    </xdr:from>
    <xdr:to>
      <xdr:col>32</xdr:col>
      <xdr:colOff>209550</xdr:colOff>
      <xdr:row>29</xdr:row>
      <xdr:rowOff>129540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6F81F3B5-141A-476B-8353-3F4E522F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0191750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30</xdr:row>
      <xdr:rowOff>0</xdr:rowOff>
    </xdr:from>
    <xdr:to>
      <xdr:col>32</xdr:col>
      <xdr:colOff>209550</xdr:colOff>
      <xdr:row>30</xdr:row>
      <xdr:rowOff>93345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95281390-3231-46A2-91B6-7048AB7F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0582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31</xdr:row>
      <xdr:rowOff>0</xdr:rowOff>
    </xdr:from>
    <xdr:to>
      <xdr:col>32</xdr:col>
      <xdr:colOff>209550</xdr:colOff>
      <xdr:row>31</xdr:row>
      <xdr:rowOff>93345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10C4AB49-1BE3-4E1D-8553-8F760B36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0963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32</xdr:row>
      <xdr:rowOff>0</xdr:rowOff>
    </xdr:from>
    <xdr:to>
      <xdr:col>32</xdr:col>
      <xdr:colOff>209550</xdr:colOff>
      <xdr:row>32</xdr:row>
      <xdr:rowOff>93345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411B76DB-04C3-4E0E-87C7-E74B0214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1344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33</xdr:row>
      <xdr:rowOff>0</xdr:rowOff>
    </xdr:from>
    <xdr:to>
      <xdr:col>32</xdr:col>
      <xdr:colOff>209550</xdr:colOff>
      <xdr:row>33</xdr:row>
      <xdr:rowOff>131445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C9E1F64E-9B78-4DD2-A05B-53A5EDD2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1725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34</xdr:row>
      <xdr:rowOff>0</xdr:rowOff>
    </xdr:from>
    <xdr:to>
      <xdr:col>32</xdr:col>
      <xdr:colOff>209550</xdr:colOff>
      <xdr:row>34</xdr:row>
      <xdr:rowOff>93345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5AE46D66-0A33-46EF-94C7-66EB449F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21158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35</xdr:row>
      <xdr:rowOff>0</xdr:rowOff>
    </xdr:from>
    <xdr:to>
      <xdr:col>32</xdr:col>
      <xdr:colOff>209550</xdr:colOff>
      <xdr:row>35</xdr:row>
      <xdr:rowOff>133350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7705ACFC-3AF1-426C-9A44-A3EE889F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2506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36</xdr:row>
      <xdr:rowOff>0</xdr:rowOff>
    </xdr:from>
    <xdr:to>
      <xdr:col>32</xdr:col>
      <xdr:colOff>209550</xdr:colOff>
      <xdr:row>36</xdr:row>
      <xdr:rowOff>131445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2CD15E9F-54E7-48B6-B797-3DBA4064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37</xdr:row>
      <xdr:rowOff>0</xdr:rowOff>
    </xdr:from>
    <xdr:to>
      <xdr:col>32</xdr:col>
      <xdr:colOff>209550</xdr:colOff>
      <xdr:row>37</xdr:row>
      <xdr:rowOff>131445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825714D9-3600-4D4E-A264-56BBA32D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3268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38</xdr:row>
      <xdr:rowOff>0</xdr:rowOff>
    </xdr:from>
    <xdr:to>
      <xdr:col>32</xdr:col>
      <xdr:colOff>209550</xdr:colOff>
      <xdr:row>38</xdr:row>
      <xdr:rowOff>131445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D4CB4EE6-404B-4B5F-9560-34E7E18D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39</xdr:row>
      <xdr:rowOff>0</xdr:rowOff>
    </xdr:from>
    <xdr:to>
      <xdr:col>32</xdr:col>
      <xdr:colOff>209550</xdr:colOff>
      <xdr:row>39</xdr:row>
      <xdr:rowOff>93345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27D927EE-0969-4549-8D69-F8AB7F38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3839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40</xdr:row>
      <xdr:rowOff>0</xdr:rowOff>
    </xdr:from>
    <xdr:to>
      <xdr:col>32</xdr:col>
      <xdr:colOff>209550</xdr:colOff>
      <xdr:row>40</xdr:row>
      <xdr:rowOff>93345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4D8AE15A-5C4F-480C-934A-EADB9C7F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4230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209550</xdr:colOff>
      <xdr:row>41</xdr:row>
      <xdr:rowOff>93345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227B66B9-9402-443B-9695-77B1A23B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44208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42</xdr:row>
      <xdr:rowOff>0</xdr:rowOff>
    </xdr:from>
    <xdr:to>
      <xdr:col>32</xdr:col>
      <xdr:colOff>209550</xdr:colOff>
      <xdr:row>42</xdr:row>
      <xdr:rowOff>131445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D40C80D7-CD42-48B5-8B69-6C5A1485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48018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43</xdr:row>
      <xdr:rowOff>0</xdr:rowOff>
    </xdr:from>
    <xdr:to>
      <xdr:col>32</xdr:col>
      <xdr:colOff>209550</xdr:colOff>
      <xdr:row>43</xdr:row>
      <xdr:rowOff>131445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177EEDC8-C8FD-432E-81C4-EC44A733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51828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44</xdr:row>
      <xdr:rowOff>0</xdr:rowOff>
    </xdr:from>
    <xdr:to>
      <xdr:col>32</xdr:col>
      <xdr:colOff>209550</xdr:colOff>
      <xdr:row>44</xdr:row>
      <xdr:rowOff>93345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B8447D66-CBED-42FC-AEC9-A6484618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5373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45</xdr:row>
      <xdr:rowOff>0</xdr:rowOff>
    </xdr:from>
    <xdr:to>
      <xdr:col>32</xdr:col>
      <xdr:colOff>209550</xdr:colOff>
      <xdr:row>45</xdr:row>
      <xdr:rowOff>131445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27799416-1624-4710-AA25-15197516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55638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46</xdr:row>
      <xdr:rowOff>0</xdr:rowOff>
    </xdr:from>
    <xdr:to>
      <xdr:col>32</xdr:col>
      <xdr:colOff>209550</xdr:colOff>
      <xdr:row>46</xdr:row>
      <xdr:rowOff>152400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E5A7BEFC-8F06-4353-B47D-A4EC39E9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57543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47</xdr:row>
      <xdr:rowOff>0</xdr:rowOff>
    </xdr:from>
    <xdr:to>
      <xdr:col>32</xdr:col>
      <xdr:colOff>209550</xdr:colOff>
      <xdr:row>47</xdr:row>
      <xdr:rowOff>93345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3046C7B1-B7EF-4DD3-869D-AD258A5B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59448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48</xdr:row>
      <xdr:rowOff>0</xdr:rowOff>
    </xdr:from>
    <xdr:to>
      <xdr:col>32</xdr:col>
      <xdr:colOff>209550</xdr:colOff>
      <xdr:row>48</xdr:row>
      <xdr:rowOff>93345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CC66807D-AF37-476E-B7EB-D0997656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1100" y="163258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</xdr:row>
      <xdr:rowOff>0</xdr:rowOff>
    </xdr:from>
    <xdr:to>
      <xdr:col>38</xdr:col>
      <xdr:colOff>205740</xdr:colOff>
      <xdr:row>20</xdr:row>
      <xdr:rowOff>135255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409FCBC0-DFDD-455F-9883-FD3C9B5D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71151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</xdr:row>
      <xdr:rowOff>0</xdr:rowOff>
    </xdr:from>
    <xdr:to>
      <xdr:col>38</xdr:col>
      <xdr:colOff>205740</xdr:colOff>
      <xdr:row>21</xdr:row>
      <xdr:rowOff>114300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9CB0DE91-C4B3-4992-B8EA-6E4C7C86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7505700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</xdr:row>
      <xdr:rowOff>0</xdr:rowOff>
    </xdr:from>
    <xdr:to>
      <xdr:col>38</xdr:col>
      <xdr:colOff>205740</xdr:colOff>
      <xdr:row>22</xdr:row>
      <xdr:rowOff>97155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AB2DE713-5B88-4040-8718-CBB4C66F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78962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</xdr:row>
      <xdr:rowOff>0</xdr:rowOff>
    </xdr:from>
    <xdr:to>
      <xdr:col>38</xdr:col>
      <xdr:colOff>205740</xdr:colOff>
      <xdr:row>23</xdr:row>
      <xdr:rowOff>135255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F13D7B6C-864F-4C3C-9733-10A733F7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82772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</xdr:row>
      <xdr:rowOff>0</xdr:rowOff>
    </xdr:from>
    <xdr:to>
      <xdr:col>38</xdr:col>
      <xdr:colOff>205740</xdr:colOff>
      <xdr:row>24</xdr:row>
      <xdr:rowOff>135255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5968BD6-EC69-4844-B7A9-8A74A95C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86582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25</xdr:row>
      <xdr:rowOff>0</xdr:rowOff>
    </xdr:from>
    <xdr:to>
      <xdr:col>38</xdr:col>
      <xdr:colOff>205740</xdr:colOff>
      <xdr:row>25</xdr:row>
      <xdr:rowOff>135255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46790EE9-3703-45B4-8799-2DA9721E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88487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26</xdr:row>
      <xdr:rowOff>0</xdr:rowOff>
    </xdr:from>
    <xdr:to>
      <xdr:col>38</xdr:col>
      <xdr:colOff>205740</xdr:colOff>
      <xdr:row>26</xdr:row>
      <xdr:rowOff>135255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8334880E-0E3C-4B67-AB87-316A8E65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92297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27</xdr:row>
      <xdr:rowOff>0</xdr:rowOff>
    </xdr:from>
    <xdr:to>
      <xdr:col>38</xdr:col>
      <xdr:colOff>205740</xdr:colOff>
      <xdr:row>27</xdr:row>
      <xdr:rowOff>135255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E5676C92-36C3-43DC-9516-3D65902C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96107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28</xdr:row>
      <xdr:rowOff>0</xdr:rowOff>
    </xdr:from>
    <xdr:to>
      <xdr:col>38</xdr:col>
      <xdr:colOff>205740</xdr:colOff>
      <xdr:row>28</xdr:row>
      <xdr:rowOff>133350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8A6F5F91-BB67-46FF-9CF8-AF218F6F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0001250"/>
          <a:ext cx="20574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29</xdr:row>
      <xdr:rowOff>0</xdr:rowOff>
    </xdr:from>
    <xdr:to>
      <xdr:col>38</xdr:col>
      <xdr:colOff>205740</xdr:colOff>
      <xdr:row>29</xdr:row>
      <xdr:rowOff>135255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35F00491-6991-491F-B7EB-0EC8F5F0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01917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30</xdr:row>
      <xdr:rowOff>0</xdr:rowOff>
    </xdr:from>
    <xdr:to>
      <xdr:col>38</xdr:col>
      <xdr:colOff>205740</xdr:colOff>
      <xdr:row>30</xdr:row>
      <xdr:rowOff>97155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6EC0816F-F807-47C2-9B29-B79E0586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058227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31</xdr:row>
      <xdr:rowOff>0</xdr:rowOff>
    </xdr:from>
    <xdr:to>
      <xdr:col>38</xdr:col>
      <xdr:colOff>205740</xdr:colOff>
      <xdr:row>31</xdr:row>
      <xdr:rowOff>97155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E0C9B7B0-0B37-4276-9182-E3EE0A6F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096327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32</xdr:row>
      <xdr:rowOff>0</xdr:rowOff>
    </xdr:from>
    <xdr:to>
      <xdr:col>38</xdr:col>
      <xdr:colOff>205740</xdr:colOff>
      <xdr:row>32</xdr:row>
      <xdr:rowOff>135255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5DB27DA9-7673-441D-96BD-4B02426D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13442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33</xdr:row>
      <xdr:rowOff>0</xdr:rowOff>
    </xdr:from>
    <xdr:to>
      <xdr:col>38</xdr:col>
      <xdr:colOff>205740</xdr:colOff>
      <xdr:row>33</xdr:row>
      <xdr:rowOff>97155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156FB21-929E-4A71-A391-905EA32D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172527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34</xdr:row>
      <xdr:rowOff>0</xdr:rowOff>
    </xdr:from>
    <xdr:to>
      <xdr:col>38</xdr:col>
      <xdr:colOff>205740</xdr:colOff>
      <xdr:row>34</xdr:row>
      <xdr:rowOff>135255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3809C1CE-6765-4B86-8C81-BAC043522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211580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35</xdr:row>
      <xdr:rowOff>0</xdr:rowOff>
    </xdr:from>
    <xdr:to>
      <xdr:col>38</xdr:col>
      <xdr:colOff>205740</xdr:colOff>
      <xdr:row>35</xdr:row>
      <xdr:rowOff>129540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9B820D11-2A1C-4F06-BDCA-B40F4A99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2506325"/>
          <a:ext cx="20574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36</xdr:row>
      <xdr:rowOff>0</xdr:rowOff>
    </xdr:from>
    <xdr:to>
      <xdr:col>38</xdr:col>
      <xdr:colOff>205740</xdr:colOff>
      <xdr:row>36</xdr:row>
      <xdr:rowOff>135255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6457B0E6-A1CC-4700-B58C-452B761A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28873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37</xdr:row>
      <xdr:rowOff>0</xdr:rowOff>
    </xdr:from>
    <xdr:to>
      <xdr:col>38</xdr:col>
      <xdr:colOff>205740</xdr:colOff>
      <xdr:row>37</xdr:row>
      <xdr:rowOff>152400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DAA57A90-E05E-4144-8901-DF28F972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3268325"/>
          <a:ext cx="20574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38</xdr:row>
      <xdr:rowOff>0</xdr:rowOff>
    </xdr:from>
    <xdr:to>
      <xdr:col>38</xdr:col>
      <xdr:colOff>205740</xdr:colOff>
      <xdr:row>38</xdr:row>
      <xdr:rowOff>135255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E3E0A0F4-ECB6-4C6A-BCBD-46E686B4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34588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39</xdr:row>
      <xdr:rowOff>0</xdr:rowOff>
    </xdr:from>
    <xdr:to>
      <xdr:col>38</xdr:col>
      <xdr:colOff>205740</xdr:colOff>
      <xdr:row>39</xdr:row>
      <xdr:rowOff>135255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2A18A269-6158-4598-A418-4E9286CB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38398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40</xdr:row>
      <xdr:rowOff>0</xdr:rowOff>
    </xdr:from>
    <xdr:to>
      <xdr:col>38</xdr:col>
      <xdr:colOff>205740</xdr:colOff>
      <xdr:row>40</xdr:row>
      <xdr:rowOff>135255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748EF836-F79E-4093-B33F-5A247A3C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42303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41</xdr:row>
      <xdr:rowOff>0</xdr:rowOff>
    </xdr:from>
    <xdr:to>
      <xdr:col>38</xdr:col>
      <xdr:colOff>205740</xdr:colOff>
      <xdr:row>41</xdr:row>
      <xdr:rowOff>133350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64EF4919-87F9-4C4C-B932-4A890AA9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4420850"/>
          <a:ext cx="20574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42</xdr:row>
      <xdr:rowOff>0</xdr:rowOff>
    </xdr:from>
    <xdr:to>
      <xdr:col>38</xdr:col>
      <xdr:colOff>205740</xdr:colOff>
      <xdr:row>42</xdr:row>
      <xdr:rowOff>135255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55D050D5-AA0B-4953-8B1D-AB7B224F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48018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43</xdr:row>
      <xdr:rowOff>0</xdr:rowOff>
    </xdr:from>
    <xdr:to>
      <xdr:col>38</xdr:col>
      <xdr:colOff>205740</xdr:colOff>
      <xdr:row>43</xdr:row>
      <xdr:rowOff>135255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5D66FDAE-2AA2-4F2F-97B8-F9E33ECA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51828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44</xdr:row>
      <xdr:rowOff>0</xdr:rowOff>
    </xdr:from>
    <xdr:to>
      <xdr:col>38</xdr:col>
      <xdr:colOff>205740</xdr:colOff>
      <xdr:row>44</xdr:row>
      <xdr:rowOff>135255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A1506270-1FC1-41F9-B094-3FF2D301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53733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45</xdr:row>
      <xdr:rowOff>0</xdr:rowOff>
    </xdr:from>
    <xdr:to>
      <xdr:col>38</xdr:col>
      <xdr:colOff>205740</xdr:colOff>
      <xdr:row>45</xdr:row>
      <xdr:rowOff>133350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120FC3DF-2C89-42FD-8618-819337FC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5563850"/>
          <a:ext cx="20574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46</xdr:row>
      <xdr:rowOff>0</xdr:rowOff>
    </xdr:from>
    <xdr:to>
      <xdr:col>38</xdr:col>
      <xdr:colOff>205740</xdr:colOff>
      <xdr:row>46</xdr:row>
      <xdr:rowOff>135255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D90AEA26-F288-486A-8D83-2A3116E4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57543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47</xdr:row>
      <xdr:rowOff>0</xdr:rowOff>
    </xdr:from>
    <xdr:to>
      <xdr:col>38</xdr:col>
      <xdr:colOff>205740</xdr:colOff>
      <xdr:row>47</xdr:row>
      <xdr:rowOff>97155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85187B7D-CEE0-4011-A57E-E713B42B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594485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48</xdr:row>
      <xdr:rowOff>0</xdr:rowOff>
    </xdr:from>
    <xdr:to>
      <xdr:col>38</xdr:col>
      <xdr:colOff>205740</xdr:colOff>
      <xdr:row>48</xdr:row>
      <xdr:rowOff>135255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74477803-F307-4A59-9AC2-59176BFE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63258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49</xdr:row>
      <xdr:rowOff>0</xdr:rowOff>
    </xdr:from>
    <xdr:to>
      <xdr:col>40</xdr:col>
      <xdr:colOff>205740</xdr:colOff>
      <xdr:row>49</xdr:row>
      <xdr:rowOff>135255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44C9ECCE-F62A-4B15-A9CD-B5279639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67068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50</xdr:row>
      <xdr:rowOff>7620</xdr:rowOff>
    </xdr:from>
    <xdr:to>
      <xdr:col>40</xdr:col>
      <xdr:colOff>205740</xdr:colOff>
      <xdr:row>50</xdr:row>
      <xdr:rowOff>152400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F46134A7-4CC8-4427-AD4B-48419DA8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709547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51</xdr:row>
      <xdr:rowOff>0</xdr:rowOff>
    </xdr:from>
    <xdr:to>
      <xdr:col>40</xdr:col>
      <xdr:colOff>205740</xdr:colOff>
      <xdr:row>51</xdr:row>
      <xdr:rowOff>135255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D586A0AC-B913-4D93-B12A-B9381FF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72783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52</xdr:row>
      <xdr:rowOff>7620</xdr:rowOff>
    </xdr:from>
    <xdr:to>
      <xdr:col>40</xdr:col>
      <xdr:colOff>205740</xdr:colOff>
      <xdr:row>52</xdr:row>
      <xdr:rowOff>152400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AC531CA1-2D86-412D-809E-69F722DD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747647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53</xdr:row>
      <xdr:rowOff>15240</xdr:rowOff>
    </xdr:from>
    <xdr:to>
      <xdr:col>40</xdr:col>
      <xdr:colOff>205740</xdr:colOff>
      <xdr:row>53</xdr:row>
      <xdr:rowOff>171450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CBED2E0D-D697-45BB-BCCE-DC27B7CF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7674590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54</xdr:row>
      <xdr:rowOff>22860</xdr:rowOff>
    </xdr:from>
    <xdr:to>
      <xdr:col>40</xdr:col>
      <xdr:colOff>205740</xdr:colOff>
      <xdr:row>54</xdr:row>
      <xdr:rowOff>167640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49BEB7DF-FE1B-471F-AE92-3D1887A1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787271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55</xdr:row>
      <xdr:rowOff>30480</xdr:rowOff>
    </xdr:from>
    <xdr:to>
      <xdr:col>40</xdr:col>
      <xdr:colOff>205740</xdr:colOff>
      <xdr:row>55</xdr:row>
      <xdr:rowOff>129540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E36B53CF-3E05-4EE3-9A31-3BA93B7C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8261330"/>
          <a:ext cx="20574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56</xdr:row>
      <xdr:rowOff>0</xdr:rowOff>
    </xdr:from>
    <xdr:to>
      <xdr:col>40</xdr:col>
      <xdr:colOff>205740</xdr:colOff>
      <xdr:row>56</xdr:row>
      <xdr:rowOff>135255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B6D1488B-60E9-43F7-8496-7B8CC590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84213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57</xdr:row>
      <xdr:rowOff>7620</xdr:rowOff>
    </xdr:from>
    <xdr:to>
      <xdr:col>40</xdr:col>
      <xdr:colOff>205740</xdr:colOff>
      <xdr:row>57</xdr:row>
      <xdr:rowOff>152400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A4878416-A92F-4183-97FE-8732A592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880997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58</xdr:row>
      <xdr:rowOff>15240</xdr:rowOff>
    </xdr:from>
    <xdr:to>
      <xdr:col>40</xdr:col>
      <xdr:colOff>205740</xdr:colOff>
      <xdr:row>58</xdr:row>
      <xdr:rowOff>167640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4B21CA8D-A77C-43A2-8094-41D648C6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00" y="19198590"/>
          <a:ext cx="20574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0</xdr:rowOff>
    </xdr:from>
    <xdr:ext cx="209550" cy="114300"/>
    <xdr:pic>
      <xdr:nvPicPr>
        <xdr:cNvPr id="233" name="Picture 232">
          <a:extLst>
            <a:ext uri="{FF2B5EF4-FFF2-40B4-BE49-F238E27FC236}">
              <a16:creationId xmlns:a16="http://schemas.microsoft.com/office/drawing/2014/main" id="{414BDEAE-B8EB-4A1E-98C6-6C8E2598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209550" cy="131445"/>
    <xdr:pic>
      <xdr:nvPicPr>
        <xdr:cNvPr id="234" name="Picture 233">
          <a:extLst>
            <a:ext uri="{FF2B5EF4-FFF2-40B4-BE49-F238E27FC236}">
              <a16:creationId xmlns:a16="http://schemas.microsoft.com/office/drawing/2014/main" id="{3FAE1B90-1A3E-4173-BB77-F911783A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209550" cy="131445"/>
    <xdr:pic>
      <xdr:nvPicPr>
        <xdr:cNvPr id="235" name="Picture 234">
          <a:extLst>
            <a:ext uri="{FF2B5EF4-FFF2-40B4-BE49-F238E27FC236}">
              <a16:creationId xmlns:a16="http://schemas.microsoft.com/office/drawing/2014/main" id="{CAA9A87E-3691-48E0-A029-0AB1C8AE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209550" cy="131445"/>
    <xdr:pic>
      <xdr:nvPicPr>
        <xdr:cNvPr id="236" name="Picture 235">
          <a:extLst>
            <a:ext uri="{FF2B5EF4-FFF2-40B4-BE49-F238E27FC236}">
              <a16:creationId xmlns:a16="http://schemas.microsoft.com/office/drawing/2014/main" id="{B0C739B0-DC2F-4BAC-8ECF-85A3EA60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209550" cy="131445"/>
    <xdr:pic>
      <xdr:nvPicPr>
        <xdr:cNvPr id="237" name="Picture 236">
          <a:extLst>
            <a:ext uri="{FF2B5EF4-FFF2-40B4-BE49-F238E27FC236}">
              <a16:creationId xmlns:a16="http://schemas.microsoft.com/office/drawing/2014/main" id="{99F849C0-850A-416A-A341-CF29F4D4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209550" cy="129540"/>
    <xdr:pic>
      <xdr:nvPicPr>
        <xdr:cNvPr id="238" name="Picture 237">
          <a:extLst>
            <a:ext uri="{FF2B5EF4-FFF2-40B4-BE49-F238E27FC236}">
              <a16:creationId xmlns:a16="http://schemas.microsoft.com/office/drawing/2014/main" id="{26C4B83B-5CB7-42E3-908B-FF736DE5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209550" cy="131445"/>
    <xdr:pic>
      <xdr:nvPicPr>
        <xdr:cNvPr id="239" name="Picture 238">
          <a:extLst>
            <a:ext uri="{FF2B5EF4-FFF2-40B4-BE49-F238E27FC236}">
              <a16:creationId xmlns:a16="http://schemas.microsoft.com/office/drawing/2014/main" id="{2CA71D01-1DDF-40CD-B4AD-FA2514F3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209550" cy="93345"/>
    <xdr:pic>
      <xdr:nvPicPr>
        <xdr:cNvPr id="240" name="Picture 239">
          <a:extLst>
            <a:ext uri="{FF2B5EF4-FFF2-40B4-BE49-F238E27FC236}">
              <a16:creationId xmlns:a16="http://schemas.microsoft.com/office/drawing/2014/main" id="{9872AE9A-C1D9-45FB-ABFF-887073B8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209550" cy="131445"/>
    <xdr:pic>
      <xdr:nvPicPr>
        <xdr:cNvPr id="241" name="Picture 240">
          <a:extLst>
            <a:ext uri="{FF2B5EF4-FFF2-40B4-BE49-F238E27FC236}">
              <a16:creationId xmlns:a16="http://schemas.microsoft.com/office/drawing/2014/main" id="{8393AADD-B575-400E-BDD6-9A8516DA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209550" cy="93345"/>
    <xdr:pic>
      <xdr:nvPicPr>
        <xdr:cNvPr id="242" name="Picture 241">
          <a:extLst>
            <a:ext uri="{FF2B5EF4-FFF2-40B4-BE49-F238E27FC236}">
              <a16:creationId xmlns:a16="http://schemas.microsoft.com/office/drawing/2014/main" id="{4A6629DF-3A0B-4D89-B530-EDD47F0B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209550" cy="131445"/>
    <xdr:pic>
      <xdr:nvPicPr>
        <xdr:cNvPr id="243" name="Picture 242">
          <a:extLst>
            <a:ext uri="{FF2B5EF4-FFF2-40B4-BE49-F238E27FC236}">
              <a16:creationId xmlns:a16="http://schemas.microsoft.com/office/drawing/2014/main" id="{0F3FA65B-17BE-450B-88D9-D01032F9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09550" cy="129540"/>
    <xdr:pic>
      <xdr:nvPicPr>
        <xdr:cNvPr id="244" name="Picture 243">
          <a:extLst>
            <a:ext uri="{FF2B5EF4-FFF2-40B4-BE49-F238E27FC236}">
              <a16:creationId xmlns:a16="http://schemas.microsoft.com/office/drawing/2014/main" id="{C6F9F6DB-D9FA-4364-BDF1-7B908817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007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209550" cy="131445"/>
    <xdr:pic>
      <xdr:nvPicPr>
        <xdr:cNvPr id="245" name="Picture 244">
          <a:extLst>
            <a:ext uri="{FF2B5EF4-FFF2-40B4-BE49-F238E27FC236}">
              <a16:creationId xmlns:a16="http://schemas.microsoft.com/office/drawing/2014/main" id="{B9B799EB-5B9A-4515-999A-7129928A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209550" cy="93345"/>
    <xdr:pic>
      <xdr:nvPicPr>
        <xdr:cNvPr id="246" name="Picture 245">
          <a:extLst>
            <a:ext uri="{FF2B5EF4-FFF2-40B4-BE49-F238E27FC236}">
              <a16:creationId xmlns:a16="http://schemas.microsoft.com/office/drawing/2014/main" id="{ACBF0F34-B970-4AEE-B7E8-4EB62BDC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209550" cy="131445"/>
    <xdr:pic>
      <xdr:nvPicPr>
        <xdr:cNvPr id="247" name="Picture 246">
          <a:extLst>
            <a:ext uri="{FF2B5EF4-FFF2-40B4-BE49-F238E27FC236}">
              <a16:creationId xmlns:a16="http://schemas.microsoft.com/office/drawing/2014/main" id="{C65FE99E-C071-46A3-9945-432FB443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209550" cy="93345"/>
    <xdr:pic>
      <xdr:nvPicPr>
        <xdr:cNvPr id="248" name="Picture 247">
          <a:extLst>
            <a:ext uri="{FF2B5EF4-FFF2-40B4-BE49-F238E27FC236}">
              <a16:creationId xmlns:a16="http://schemas.microsoft.com/office/drawing/2014/main" id="{EAA58C92-38DE-4954-9CCE-E353D281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2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209550" cy="131445"/>
    <xdr:pic>
      <xdr:nvPicPr>
        <xdr:cNvPr id="249" name="Picture 248">
          <a:extLst>
            <a:ext uri="{FF2B5EF4-FFF2-40B4-BE49-F238E27FC236}">
              <a16:creationId xmlns:a16="http://schemas.microsoft.com/office/drawing/2014/main" id="{C6E6D1B7-28B2-416F-81CB-57CE2961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209550" cy="93345"/>
    <xdr:pic>
      <xdr:nvPicPr>
        <xdr:cNvPr id="250" name="Picture 249">
          <a:extLst>
            <a:ext uri="{FF2B5EF4-FFF2-40B4-BE49-F238E27FC236}">
              <a16:creationId xmlns:a16="http://schemas.microsoft.com/office/drawing/2014/main" id="{2F03297B-D635-454C-BFA2-0D2D0EE8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209550" cy="131445"/>
    <xdr:pic>
      <xdr:nvPicPr>
        <xdr:cNvPr id="251" name="Picture 250">
          <a:extLst>
            <a:ext uri="{FF2B5EF4-FFF2-40B4-BE49-F238E27FC236}">
              <a16:creationId xmlns:a16="http://schemas.microsoft.com/office/drawing/2014/main" id="{3E5D4C7E-C6C2-4233-B723-D34BC95C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209550" cy="131445"/>
    <xdr:pic>
      <xdr:nvPicPr>
        <xdr:cNvPr id="252" name="Picture 251">
          <a:extLst>
            <a:ext uri="{FF2B5EF4-FFF2-40B4-BE49-F238E27FC236}">
              <a16:creationId xmlns:a16="http://schemas.microsoft.com/office/drawing/2014/main" id="{00ACFAA3-BD24-4DC2-B434-8B33A629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209550" cy="93345"/>
    <xdr:pic>
      <xdr:nvPicPr>
        <xdr:cNvPr id="253" name="Picture 252">
          <a:extLst>
            <a:ext uri="{FF2B5EF4-FFF2-40B4-BE49-F238E27FC236}">
              <a16:creationId xmlns:a16="http://schemas.microsoft.com/office/drawing/2014/main" id="{B72939C7-79BF-4002-93F4-2A44F4DF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209550" cy="131445"/>
    <xdr:pic>
      <xdr:nvPicPr>
        <xdr:cNvPr id="254" name="Picture 253">
          <a:extLst>
            <a:ext uri="{FF2B5EF4-FFF2-40B4-BE49-F238E27FC236}">
              <a16:creationId xmlns:a16="http://schemas.microsoft.com/office/drawing/2014/main" id="{DB86BAF6-8A42-4238-8065-053D2331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209550" cy="93345"/>
    <xdr:pic>
      <xdr:nvPicPr>
        <xdr:cNvPr id="255" name="Picture 254">
          <a:extLst>
            <a:ext uri="{FF2B5EF4-FFF2-40B4-BE49-F238E27FC236}">
              <a16:creationId xmlns:a16="http://schemas.microsoft.com/office/drawing/2014/main" id="{2E02B1F7-4607-4478-99BB-9BDBAFE3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772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209550" cy="133350"/>
    <xdr:pic>
      <xdr:nvPicPr>
        <xdr:cNvPr id="256" name="Picture 255">
          <a:extLst>
            <a:ext uri="{FF2B5EF4-FFF2-40B4-BE49-F238E27FC236}">
              <a16:creationId xmlns:a16="http://schemas.microsoft.com/office/drawing/2014/main" id="{6290A9D4-FABA-43DA-AE0D-B5C334FA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582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209550" cy="93345"/>
    <xdr:pic>
      <xdr:nvPicPr>
        <xdr:cNvPr id="257" name="Picture 256">
          <a:extLst>
            <a:ext uri="{FF2B5EF4-FFF2-40B4-BE49-F238E27FC236}">
              <a16:creationId xmlns:a16="http://schemas.microsoft.com/office/drawing/2014/main" id="{532C719C-57C2-4B7B-81E6-409DBD40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209550" cy="93345"/>
    <xdr:pic>
      <xdr:nvPicPr>
        <xdr:cNvPr id="258" name="Picture 257">
          <a:extLst>
            <a:ext uri="{FF2B5EF4-FFF2-40B4-BE49-F238E27FC236}">
              <a16:creationId xmlns:a16="http://schemas.microsoft.com/office/drawing/2014/main" id="{0CDF6690-6D1A-4012-B622-4FACCCD2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209550" cy="93345"/>
    <xdr:pic>
      <xdr:nvPicPr>
        <xdr:cNvPr id="259" name="Picture 258">
          <a:extLst>
            <a:ext uri="{FF2B5EF4-FFF2-40B4-BE49-F238E27FC236}">
              <a16:creationId xmlns:a16="http://schemas.microsoft.com/office/drawing/2014/main" id="{454E8BB9-C361-47AA-AEAF-AD0CBADA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10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209550" cy="93345"/>
    <xdr:pic>
      <xdr:nvPicPr>
        <xdr:cNvPr id="260" name="Picture 259">
          <a:extLst>
            <a:ext uri="{FF2B5EF4-FFF2-40B4-BE49-F238E27FC236}">
              <a16:creationId xmlns:a16="http://schemas.microsoft.com/office/drawing/2014/main" id="{2F55261D-BF8A-4953-AB33-7576654D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209550" cy="131445"/>
    <xdr:pic>
      <xdr:nvPicPr>
        <xdr:cNvPr id="261" name="Picture 260">
          <a:extLst>
            <a:ext uri="{FF2B5EF4-FFF2-40B4-BE49-F238E27FC236}">
              <a16:creationId xmlns:a16="http://schemas.microsoft.com/office/drawing/2014/main" id="{FF7DFB15-14EA-4DA1-8F5E-5B3EE6F4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209550" cy="167640"/>
    <xdr:pic>
      <xdr:nvPicPr>
        <xdr:cNvPr id="262" name="Picture 261">
          <a:extLst>
            <a:ext uri="{FF2B5EF4-FFF2-40B4-BE49-F238E27FC236}">
              <a16:creationId xmlns:a16="http://schemas.microsoft.com/office/drawing/2014/main" id="{C40767DB-8B70-4B37-8BFF-C5C554AA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27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209550" cy="131445"/>
    <xdr:pic>
      <xdr:nvPicPr>
        <xdr:cNvPr id="263" name="Picture 262">
          <a:extLst>
            <a:ext uri="{FF2B5EF4-FFF2-40B4-BE49-F238E27FC236}">
              <a16:creationId xmlns:a16="http://schemas.microsoft.com/office/drawing/2014/main" id="{F8683A07-C05A-49AD-92D2-01D0E928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209550" cy="93345"/>
    <xdr:pic>
      <xdr:nvPicPr>
        <xdr:cNvPr id="264" name="Picture 263">
          <a:extLst>
            <a:ext uri="{FF2B5EF4-FFF2-40B4-BE49-F238E27FC236}">
              <a16:creationId xmlns:a16="http://schemas.microsoft.com/office/drawing/2014/main" id="{A83ABE26-34E4-4228-9126-F01D83B4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</xdr:row>
      <xdr:rowOff>0</xdr:rowOff>
    </xdr:from>
    <xdr:ext cx="209550" cy="131445"/>
    <xdr:pic>
      <xdr:nvPicPr>
        <xdr:cNvPr id="265" name="Picture 264">
          <a:extLst>
            <a:ext uri="{FF2B5EF4-FFF2-40B4-BE49-F238E27FC236}">
              <a16:creationId xmlns:a16="http://schemas.microsoft.com/office/drawing/2014/main" id="{D8C6FF36-C2F9-4C60-B9B9-48D10414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25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209550" cy="152400"/>
    <xdr:pic>
      <xdr:nvPicPr>
        <xdr:cNvPr id="266" name="Picture 265">
          <a:extLst>
            <a:ext uri="{FF2B5EF4-FFF2-40B4-BE49-F238E27FC236}">
              <a16:creationId xmlns:a16="http://schemas.microsoft.com/office/drawing/2014/main" id="{7E87107A-8C1C-493C-B58B-B0128333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58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209550" cy="129540"/>
    <xdr:pic>
      <xdr:nvPicPr>
        <xdr:cNvPr id="267" name="Picture 266">
          <a:extLst>
            <a:ext uri="{FF2B5EF4-FFF2-40B4-BE49-F238E27FC236}">
              <a16:creationId xmlns:a16="http://schemas.microsoft.com/office/drawing/2014/main" id="{35FB823B-FFFF-4BBF-96D0-2A0B7E2E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063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</xdr:row>
      <xdr:rowOff>0</xdr:rowOff>
    </xdr:from>
    <xdr:ext cx="209550" cy="131445"/>
    <xdr:pic>
      <xdr:nvPicPr>
        <xdr:cNvPr id="268" name="Picture 267">
          <a:extLst>
            <a:ext uri="{FF2B5EF4-FFF2-40B4-BE49-F238E27FC236}">
              <a16:creationId xmlns:a16="http://schemas.microsoft.com/office/drawing/2014/main" id="{920A4F98-280F-4F6C-B212-6D378D16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209550" cy="133350"/>
    <xdr:pic>
      <xdr:nvPicPr>
        <xdr:cNvPr id="269" name="Picture 268">
          <a:extLst>
            <a:ext uri="{FF2B5EF4-FFF2-40B4-BE49-F238E27FC236}">
              <a16:creationId xmlns:a16="http://schemas.microsoft.com/office/drawing/2014/main" id="{9B0554AD-92B0-49B3-846B-94B97D94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68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209550" cy="131445"/>
    <xdr:pic>
      <xdr:nvPicPr>
        <xdr:cNvPr id="270" name="Picture 269">
          <a:extLst>
            <a:ext uri="{FF2B5EF4-FFF2-40B4-BE49-F238E27FC236}">
              <a16:creationId xmlns:a16="http://schemas.microsoft.com/office/drawing/2014/main" id="{80369AFA-183C-43F4-B58B-31E546C4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209550" cy="129540"/>
    <xdr:pic>
      <xdr:nvPicPr>
        <xdr:cNvPr id="271" name="Picture 270">
          <a:extLst>
            <a:ext uri="{FF2B5EF4-FFF2-40B4-BE49-F238E27FC236}">
              <a16:creationId xmlns:a16="http://schemas.microsoft.com/office/drawing/2014/main" id="{9FCFE705-9158-45D3-80B6-7F1F130B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98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</xdr:row>
      <xdr:rowOff>0</xdr:rowOff>
    </xdr:from>
    <xdr:ext cx="209550" cy="131445"/>
    <xdr:pic>
      <xdr:nvPicPr>
        <xdr:cNvPr id="272" name="Picture 271">
          <a:extLst>
            <a:ext uri="{FF2B5EF4-FFF2-40B4-BE49-F238E27FC236}">
              <a16:creationId xmlns:a16="http://schemas.microsoft.com/office/drawing/2014/main" id="{EE469362-5D1D-44B0-9FBC-7E3FDE73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303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209550" cy="114300"/>
    <xdr:pic>
      <xdr:nvPicPr>
        <xdr:cNvPr id="273" name="Picture 272">
          <a:extLst>
            <a:ext uri="{FF2B5EF4-FFF2-40B4-BE49-F238E27FC236}">
              <a16:creationId xmlns:a16="http://schemas.microsoft.com/office/drawing/2014/main" id="{CD5D0800-9DA9-4DD8-AE76-E71BAE03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05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209550" cy="131445"/>
    <xdr:pic>
      <xdr:nvPicPr>
        <xdr:cNvPr id="274" name="Picture 273">
          <a:extLst>
            <a:ext uri="{FF2B5EF4-FFF2-40B4-BE49-F238E27FC236}">
              <a16:creationId xmlns:a16="http://schemas.microsoft.com/office/drawing/2014/main" id="{126E7DDE-5BE7-4754-B8B8-45484255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81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209550" cy="131445"/>
    <xdr:pic>
      <xdr:nvPicPr>
        <xdr:cNvPr id="275" name="Picture 274">
          <a:extLst>
            <a:ext uri="{FF2B5EF4-FFF2-40B4-BE49-F238E27FC236}">
              <a16:creationId xmlns:a16="http://schemas.microsoft.com/office/drawing/2014/main" id="{0D8B05DD-31D8-437F-8A1C-8BA2E940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2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209550" cy="131445"/>
    <xdr:pic>
      <xdr:nvPicPr>
        <xdr:cNvPr id="276" name="Picture 275">
          <a:extLst>
            <a:ext uri="{FF2B5EF4-FFF2-40B4-BE49-F238E27FC236}">
              <a16:creationId xmlns:a16="http://schemas.microsoft.com/office/drawing/2014/main" id="{E281CD41-FB34-4F39-AB21-81003DAA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3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209550" cy="129540"/>
    <xdr:pic>
      <xdr:nvPicPr>
        <xdr:cNvPr id="277" name="Picture 276">
          <a:extLst>
            <a:ext uri="{FF2B5EF4-FFF2-40B4-BE49-F238E27FC236}">
              <a16:creationId xmlns:a16="http://schemas.microsoft.com/office/drawing/2014/main" id="{7BBCE838-F526-4A43-BE1E-D01CDF07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240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209550" cy="131445"/>
    <xdr:pic>
      <xdr:nvPicPr>
        <xdr:cNvPr id="278" name="Picture 277">
          <a:extLst>
            <a:ext uri="{FF2B5EF4-FFF2-40B4-BE49-F238E27FC236}">
              <a16:creationId xmlns:a16="http://schemas.microsoft.com/office/drawing/2014/main" id="{34C1CB15-A681-4BEB-9F64-83B0947D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05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209550" cy="131445"/>
    <xdr:pic>
      <xdr:nvPicPr>
        <xdr:cNvPr id="279" name="Picture 278">
          <a:extLst>
            <a:ext uri="{FF2B5EF4-FFF2-40B4-BE49-F238E27FC236}">
              <a16:creationId xmlns:a16="http://schemas.microsoft.com/office/drawing/2014/main" id="{A0D064E7-39E8-445D-ABB7-CDA339C1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486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</xdr:row>
      <xdr:rowOff>0</xdr:rowOff>
    </xdr:from>
    <xdr:ext cx="209550" cy="131445"/>
    <xdr:pic>
      <xdr:nvPicPr>
        <xdr:cNvPr id="280" name="Picture 279">
          <a:extLst>
            <a:ext uri="{FF2B5EF4-FFF2-40B4-BE49-F238E27FC236}">
              <a16:creationId xmlns:a16="http://schemas.microsoft.com/office/drawing/2014/main" id="{E5F26B31-3F9E-406F-BFCF-420A7D0C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76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209550" cy="131445"/>
    <xdr:pic>
      <xdr:nvPicPr>
        <xdr:cNvPr id="281" name="Picture 280">
          <a:extLst>
            <a:ext uri="{FF2B5EF4-FFF2-40B4-BE49-F238E27FC236}">
              <a16:creationId xmlns:a16="http://schemas.microsoft.com/office/drawing/2014/main" id="{2AED4207-994C-4A07-BCE6-6E4298A0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57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</xdr:row>
      <xdr:rowOff>0</xdr:rowOff>
    </xdr:from>
    <xdr:ext cx="209550" cy="93345"/>
    <xdr:pic>
      <xdr:nvPicPr>
        <xdr:cNvPr id="282" name="Picture 281">
          <a:extLst>
            <a:ext uri="{FF2B5EF4-FFF2-40B4-BE49-F238E27FC236}">
              <a16:creationId xmlns:a16="http://schemas.microsoft.com/office/drawing/2014/main" id="{4A1FFDC3-4A98-4003-AB89-24A00C36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48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209550" cy="131445"/>
    <xdr:pic>
      <xdr:nvPicPr>
        <xdr:cNvPr id="283" name="Picture 282">
          <a:extLst>
            <a:ext uri="{FF2B5EF4-FFF2-40B4-BE49-F238E27FC236}">
              <a16:creationId xmlns:a16="http://schemas.microsoft.com/office/drawing/2014/main" id="{0C7EB8C5-B174-4D99-A71A-548D87EB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29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209550" cy="93345"/>
    <xdr:pic>
      <xdr:nvPicPr>
        <xdr:cNvPr id="284" name="Picture 283">
          <a:extLst>
            <a:ext uri="{FF2B5EF4-FFF2-40B4-BE49-F238E27FC236}">
              <a16:creationId xmlns:a16="http://schemas.microsoft.com/office/drawing/2014/main" id="{D04CF032-A85B-4D9B-9780-9FF953AC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209550" cy="131445"/>
    <xdr:pic>
      <xdr:nvPicPr>
        <xdr:cNvPr id="285" name="Picture 284">
          <a:extLst>
            <a:ext uri="{FF2B5EF4-FFF2-40B4-BE49-F238E27FC236}">
              <a16:creationId xmlns:a16="http://schemas.microsoft.com/office/drawing/2014/main" id="{EEFEE7C8-A57F-42B4-A66B-0ED41647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6005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</xdr:row>
      <xdr:rowOff>0</xdr:rowOff>
    </xdr:from>
    <xdr:ext cx="209550" cy="131445"/>
    <xdr:pic>
      <xdr:nvPicPr>
        <xdr:cNvPr id="286" name="Picture 285">
          <a:extLst>
            <a:ext uri="{FF2B5EF4-FFF2-40B4-BE49-F238E27FC236}">
              <a16:creationId xmlns:a16="http://schemas.microsoft.com/office/drawing/2014/main" id="{CDD895A9-BC6B-4E6F-ADEB-71CEE25D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9911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209550" cy="131445"/>
    <xdr:pic>
      <xdr:nvPicPr>
        <xdr:cNvPr id="287" name="Picture 286">
          <a:extLst>
            <a:ext uri="{FF2B5EF4-FFF2-40B4-BE49-F238E27FC236}">
              <a16:creationId xmlns:a16="http://schemas.microsoft.com/office/drawing/2014/main" id="{EA452FED-FCEC-4AEB-BCBD-A0EB6BA61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3816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</xdr:row>
      <xdr:rowOff>0</xdr:rowOff>
    </xdr:from>
    <xdr:ext cx="209550" cy="93345"/>
    <xdr:pic>
      <xdr:nvPicPr>
        <xdr:cNvPr id="288" name="Picture 287">
          <a:extLst>
            <a:ext uri="{FF2B5EF4-FFF2-40B4-BE49-F238E27FC236}">
              <a16:creationId xmlns:a16="http://schemas.microsoft.com/office/drawing/2014/main" id="{F96A4205-A9E8-4F96-A228-C708ADC6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572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17</xdr:row>
      <xdr:rowOff>0</xdr:rowOff>
    </xdr:from>
    <xdr:ext cx="209550" cy="93345"/>
    <xdr:pic>
      <xdr:nvPicPr>
        <xdr:cNvPr id="289" name="Picture 288">
          <a:extLst>
            <a:ext uri="{FF2B5EF4-FFF2-40B4-BE49-F238E27FC236}">
              <a16:creationId xmlns:a16="http://schemas.microsoft.com/office/drawing/2014/main" id="{3FE13AD4-3C9D-4DE3-82BC-5B916383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953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</xdr:row>
      <xdr:rowOff>0</xdr:rowOff>
    </xdr:from>
    <xdr:ext cx="209550" cy="93345"/>
    <xdr:pic>
      <xdr:nvPicPr>
        <xdr:cNvPr id="290" name="Picture 289">
          <a:extLst>
            <a:ext uri="{FF2B5EF4-FFF2-40B4-BE49-F238E27FC236}">
              <a16:creationId xmlns:a16="http://schemas.microsoft.com/office/drawing/2014/main" id="{6F13D914-E7F2-4642-9D95-4B842047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19</xdr:row>
      <xdr:rowOff>0</xdr:rowOff>
    </xdr:from>
    <xdr:ext cx="209550" cy="93345"/>
    <xdr:pic>
      <xdr:nvPicPr>
        <xdr:cNvPr id="291" name="Picture 290">
          <a:extLst>
            <a:ext uri="{FF2B5EF4-FFF2-40B4-BE49-F238E27FC236}">
              <a16:creationId xmlns:a16="http://schemas.microsoft.com/office/drawing/2014/main" id="{302D3A9A-BB4E-4A9F-BEE2-F38BBC4A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534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</xdr:row>
      <xdr:rowOff>0</xdr:rowOff>
    </xdr:from>
    <xdr:ext cx="209550" cy="93345"/>
    <xdr:pic>
      <xdr:nvPicPr>
        <xdr:cNvPr id="292" name="Picture 291">
          <a:extLst>
            <a:ext uri="{FF2B5EF4-FFF2-40B4-BE49-F238E27FC236}">
              <a16:creationId xmlns:a16="http://schemas.microsoft.com/office/drawing/2014/main" id="{D5A3A550-8AFE-40BF-9203-00FE834B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1151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21</xdr:row>
      <xdr:rowOff>0</xdr:rowOff>
    </xdr:from>
    <xdr:ext cx="209550" cy="93345"/>
    <xdr:pic>
      <xdr:nvPicPr>
        <xdr:cNvPr id="293" name="Picture 292">
          <a:extLst>
            <a:ext uri="{FF2B5EF4-FFF2-40B4-BE49-F238E27FC236}">
              <a16:creationId xmlns:a16="http://schemas.microsoft.com/office/drawing/2014/main" id="{56366E67-C83A-48BB-9790-A5B21791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209550" cy="131445"/>
    <xdr:pic>
      <xdr:nvPicPr>
        <xdr:cNvPr id="294" name="Picture 293">
          <a:extLst>
            <a:ext uri="{FF2B5EF4-FFF2-40B4-BE49-F238E27FC236}">
              <a16:creationId xmlns:a16="http://schemas.microsoft.com/office/drawing/2014/main" id="{5BD6E0C7-4292-4869-B0D9-C0723B6F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209550" cy="131445"/>
    <xdr:pic>
      <xdr:nvPicPr>
        <xdr:cNvPr id="295" name="Picture 294">
          <a:extLst>
            <a:ext uri="{FF2B5EF4-FFF2-40B4-BE49-F238E27FC236}">
              <a16:creationId xmlns:a16="http://schemas.microsoft.com/office/drawing/2014/main" id="{D34C2037-891C-4BA3-8433-CD4472C9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277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209550" cy="129540"/>
    <xdr:pic>
      <xdr:nvPicPr>
        <xdr:cNvPr id="296" name="Picture 295">
          <a:extLst>
            <a:ext uri="{FF2B5EF4-FFF2-40B4-BE49-F238E27FC236}">
              <a16:creationId xmlns:a16="http://schemas.microsoft.com/office/drawing/2014/main" id="{E0198642-8AC7-4019-8546-0F7A4E21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6582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</xdr:row>
      <xdr:rowOff>0</xdr:rowOff>
    </xdr:from>
    <xdr:ext cx="209550" cy="131445"/>
    <xdr:pic>
      <xdr:nvPicPr>
        <xdr:cNvPr id="297" name="Picture 296">
          <a:extLst>
            <a:ext uri="{FF2B5EF4-FFF2-40B4-BE49-F238E27FC236}">
              <a16:creationId xmlns:a16="http://schemas.microsoft.com/office/drawing/2014/main" id="{284F4D71-FA5F-49C9-A4A6-BF10B65A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848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26</xdr:row>
      <xdr:rowOff>0</xdr:rowOff>
    </xdr:from>
    <xdr:ext cx="209550" cy="133350"/>
    <xdr:pic>
      <xdr:nvPicPr>
        <xdr:cNvPr id="298" name="Picture 297">
          <a:extLst>
            <a:ext uri="{FF2B5EF4-FFF2-40B4-BE49-F238E27FC236}">
              <a16:creationId xmlns:a16="http://schemas.microsoft.com/office/drawing/2014/main" id="{10B18F7C-6E27-4612-A9B4-583C239F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2297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209550" cy="167640"/>
    <xdr:pic>
      <xdr:nvPicPr>
        <xdr:cNvPr id="299" name="Picture 298">
          <a:extLst>
            <a:ext uri="{FF2B5EF4-FFF2-40B4-BE49-F238E27FC236}">
              <a16:creationId xmlns:a16="http://schemas.microsoft.com/office/drawing/2014/main" id="{B4A6E499-0792-4B8E-A71F-1504E3A9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1072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</xdr:row>
      <xdr:rowOff>0</xdr:rowOff>
    </xdr:from>
    <xdr:ext cx="209550" cy="133350"/>
    <xdr:pic>
      <xdr:nvPicPr>
        <xdr:cNvPr id="300" name="Picture 299">
          <a:extLst>
            <a:ext uri="{FF2B5EF4-FFF2-40B4-BE49-F238E27FC236}">
              <a16:creationId xmlns:a16="http://schemas.microsoft.com/office/drawing/2014/main" id="{16818588-6A14-4F36-822E-460EC4D3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0012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209550" cy="131445"/>
    <xdr:pic>
      <xdr:nvPicPr>
        <xdr:cNvPr id="301" name="Picture 300">
          <a:extLst>
            <a:ext uri="{FF2B5EF4-FFF2-40B4-BE49-F238E27FC236}">
              <a16:creationId xmlns:a16="http://schemas.microsoft.com/office/drawing/2014/main" id="{0D12025E-A290-4684-BC9D-ABCCC239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209550" cy="93345"/>
    <xdr:pic>
      <xdr:nvPicPr>
        <xdr:cNvPr id="302" name="Picture 301">
          <a:extLst>
            <a:ext uri="{FF2B5EF4-FFF2-40B4-BE49-F238E27FC236}">
              <a16:creationId xmlns:a16="http://schemas.microsoft.com/office/drawing/2014/main" id="{53DE99CC-7587-4D66-BAC8-48D6DFA0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582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209550" cy="131445"/>
    <xdr:pic>
      <xdr:nvPicPr>
        <xdr:cNvPr id="303" name="Picture 302">
          <a:extLst>
            <a:ext uri="{FF2B5EF4-FFF2-40B4-BE49-F238E27FC236}">
              <a16:creationId xmlns:a16="http://schemas.microsoft.com/office/drawing/2014/main" id="{2F3C84FF-385C-43A7-BDC3-EAA71BD9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</xdr:row>
      <xdr:rowOff>0</xdr:rowOff>
    </xdr:from>
    <xdr:ext cx="209550" cy="131445"/>
    <xdr:pic>
      <xdr:nvPicPr>
        <xdr:cNvPr id="304" name="Picture 303">
          <a:extLst>
            <a:ext uri="{FF2B5EF4-FFF2-40B4-BE49-F238E27FC236}">
              <a16:creationId xmlns:a16="http://schemas.microsoft.com/office/drawing/2014/main" id="{BBBF6E0D-4915-4396-B4A6-13BC56E5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344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209550" cy="133350"/>
    <xdr:pic>
      <xdr:nvPicPr>
        <xdr:cNvPr id="305" name="Picture 304">
          <a:extLst>
            <a:ext uri="{FF2B5EF4-FFF2-40B4-BE49-F238E27FC236}">
              <a16:creationId xmlns:a16="http://schemas.microsoft.com/office/drawing/2014/main" id="{DBC8C431-98CE-416B-B452-59E25DD8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72527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209550" cy="93345"/>
    <xdr:pic>
      <xdr:nvPicPr>
        <xdr:cNvPr id="306" name="Picture 305">
          <a:extLst>
            <a:ext uri="{FF2B5EF4-FFF2-40B4-BE49-F238E27FC236}">
              <a16:creationId xmlns:a16="http://schemas.microsoft.com/office/drawing/2014/main" id="{34FC5C81-E8CF-41FB-BF17-9BD04715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1158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209550" cy="131445"/>
    <xdr:pic>
      <xdr:nvPicPr>
        <xdr:cNvPr id="307" name="Picture 306">
          <a:extLst>
            <a:ext uri="{FF2B5EF4-FFF2-40B4-BE49-F238E27FC236}">
              <a16:creationId xmlns:a16="http://schemas.microsoft.com/office/drawing/2014/main" id="{8BD5A86E-4FEF-4BC7-A62E-DE7BAF1D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506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209550" cy="131445"/>
    <xdr:pic>
      <xdr:nvPicPr>
        <xdr:cNvPr id="308" name="Picture 307">
          <a:extLst>
            <a:ext uri="{FF2B5EF4-FFF2-40B4-BE49-F238E27FC236}">
              <a16:creationId xmlns:a16="http://schemas.microsoft.com/office/drawing/2014/main" id="{CB27580E-4C97-4788-AE6C-D07CFB73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209550" cy="131445"/>
    <xdr:pic>
      <xdr:nvPicPr>
        <xdr:cNvPr id="309" name="Picture 308">
          <a:extLst>
            <a:ext uri="{FF2B5EF4-FFF2-40B4-BE49-F238E27FC236}">
              <a16:creationId xmlns:a16="http://schemas.microsoft.com/office/drawing/2014/main" id="{E59D9337-DAA5-4518-BA6D-3674BFF6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68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209550" cy="131445"/>
    <xdr:pic>
      <xdr:nvPicPr>
        <xdr:cNvPr id="310" name="Picture 309">
          <a:extLst>
            <a:ext uri="{FF2B5EF4-FFF2-40B4-BE49-F238E27FC236}">
              <a16:creationId xmlns:a16="http://schemas.microsoft.com/office/drawing/2014/main" id="{F2BDBB68-FCAD-4373-95BF-D3FAFA3D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209550" cy="93345"/>
    <xdr:pic>
      <xdr:nvPicPr>
        <xdr:cNvPr id="311" name="Picture 310">
          <a:extLst>
            <a:ext uri="{FF2B5EF4-FFF2-40B4-BE49-F238E27FC236}">
              <a16:creationId xmlns:a16="http://schemas.microsoft.com/office/drawing/2014/main" id="{EF7F7CF3-02E3-4122-97E3-F0B1D702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839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40</xdr:row>
      <xdr:rowOff>0</xdr:rowOff>
    </xdr:from>
    <xdr:ext cx="209550" cy="93345"/>
    <xdr:pic>
      <xdr:nvPicPr>
        <xdr:cNvPr id="312" name="Picture 311">
          <a:extLst>
            <a:ext uri="{FF2B5EF4-FFF2-40B4-BE49-F238E27FC236}">
              <a16:creationId xmlns:a16="http://schemas.microsoft.com/office/drawing/2014/main" id="{CFDEEF5B-EA17-4EA9-8C13-16AC2ADB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4230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</xdr:row>
      <xdr:rowOff>0</xdr:rowOff>
    </xdr:from>
    <xdr:ext cx="205740" cy="114300"/>
    <xdr:pic>
      <xdr:nvPicPr>
        <xdr:cNvPr id="313" name="Picture 312">
          <a:extLst>
            <a:ext uri="{FF2B5EF4-FFF2-40B4-BE49-F238E27FC236}">
              <a16:creationId xmlns:a16="http://schemas.microsoft.com/office/drawing/2014/main" id="{C796DBFA-790F-4DA8-B246-B229ABCA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0500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205740" cy="135255"/>
    <xdr:pic>
      <xdr:nvPicPr>
        <xdr:cNvPr id="314" name="Picture 313">
          <a:extLst>
            <a:ext uri="{FF2B5EF4-FFF2-40B4-BE49-F238E27FC236}">
              <a16:creationId xmlns:a16="http://schemas.microsoft.com/office/drawing/2014/main" id="{4EF1B026-8F4A-40D5-8709-27E05FCB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810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</xdr:row>
      <xdr:rowOff>7620</xdr:rowOff>
    </xdr:from>
    <xdr:ext cx="205740" cy="144780"/>
    <xdr:pic>
      <xdr:nvPicPr>
        <xdr:cNvPr id="315" name="Picture 314">
          <a:extLst>
            <a:ext uri="{FF2B5EF4-FFF2-40B4-BE49-F238E27FC236}">
              <a16:creationId xmlns:a16="http://schemas.microsoft.com/office/drawing/2014/main" id="{3B6FFC5C-218C-4550-865F-9BBECF6C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696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15240</xdr:rowOff>
    </xdr:from>
    <xdr:ext cx="205740" cy="156210"/>
    <xdr:pic>
      <xdr:nvPicPr>
        <xdr:cNvPr id="316" name="Picture 315">
          <a:extLst>
            <a:ext uri="{FF2B5EF4-FFF2-40B4-BE49-F238E27FC236}">
              <a16:creationId xmlns:a16="http://schemas.microsoft.com/office/drawing/2014/main" id="{0AD6C42E-5DB8-4F00-86C1-B74D2A9A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582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</xdr:row>
      <xdr:rowOff>22860</xdr:rowOff>
    </xdr:from>
    <xdr:ext cx="205740" cy="112395"/>
    <xdr:pic>
      <xdr:nvPicPr>
        <xdr:cNvPr id="317" name="Picture 316">
          <a:extLst>
            <a:ext uri="{FF2B5EF4-FFF2-40B4-BE49-F238E27FC236}">
              <a16:creationId xmlns:a16="http://schemas.microsoft.com/office/drawing/2014/main" id="{2648EBAF-039C-415A-A264-826741A2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746885"/>
          <a:ext cx="205740" cy="112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</xdr:row>
      <xdr:rowOff>0</xdr:rowOff>
    </xdr:from>
    <xdr:ext cx="205740" cy="135255"/>
    <xdr:pic>
      <xdr:nvPicPr>
        <xdr:cNvPr id="318" name="Picture 317">
          <a:extLst>
            <a:ext uri="{FF2B5EF4-FFF2-40B4-BE49-F238E27FC236}">
              <a16:creationId xmlns:a16="http://schemas.microsoft.com/office/drawing/2014/main" id="{6F62ED44-1DB3-49C2-9CC6-2F5F65B3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1050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</xdr:row>
      <xdr:rowOff>7620</xdr:rowOff>
    </xdr:from>
    <xdr:ext cx="205740" cy="144780"/>
    <xdr:pic>
      <xdr:nvPicPr>
        <xdr:cNvPr id="319" name="Picture 318">
          <a:extLst>
            <a:ext uri="{FF2B5EF4-FFF2-40B4-BE49-F238E27FC236}">
              <a16:creationId xmlns:a16="http://schemas.microsoft.com/office/drawing/2014/main" id="{03319FF6-2E77-4872-B8E6-DBF16810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4936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</xdr:row>
      <xdr:rowOff>15240</xdr:rowOff>
    </xdr:from>
    <xdr:ext cx="205740" cy="156210"/>
    <xdr:pic>
      <xdr:nvPicPr>
        <xdr:cNvPr id="320" name="Picture 319">
          <a:extLst>
            <a:ext uri="{FF2B5EF4-FFF2-40B4-BE49-F238E27FC236}">
              <a16:creationId xmlns:a16="http://schemas.microsoft.com/office/drawing/2014/main" id="{D9A096BD-405A-4AF2-9E2C-96EC992C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891790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</xdr:row>
      <xdr:rowOff>22860</xdr:rowOff>
    </xdr:from>
    <xdr:ext cx="205740" cy="144780"/>
    <xdr:pic>
      <xdr:nvPicPr>
        <xdr:cNvPr id="321" name="Picture 320">
          <a:extLst>
            <a:ext uri="{FF2B5EF4-FFF2-40B4-BE49-F238E27FC236}">
              <a16:creationId xmlns:a16="http://schemas.microsoft.com/office/drawing/2014/main" id="{095D97C5-8487-4498-A325-50FC8E31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28041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</xdr:row>
      <xdr:rowOff>30480</xdr:rowOff>
    </xdr:from>
    <xdr:ext cx="205740" cy="99060"/>
    <xdr:pic>
      <xdr:nvPicPr>
        <xdr:cNvPr id="322" name="Picture 321">
          <a:extLst>
            <a:ext uri="{FF2B5EF4-FFF2-40B4-BE49-F238E27FC236}">
              <a16:creationId xmlns:a16="http://schemas.microsoft.com/office/drawing/2014/main" id="{6B9EA24A-0136-4C4E-B8E7-2DAA492C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678555"/>
          <a:ext cx="20574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</xdr:row>
      <xdr:rowOff>0</xdr:rowOff>
    </xdr:from>
    <xdr:ext cx="205740" cy="135255"/>
    <xdr:pic>
      <xdr:nvPicPr>
        <xdr:cNvPr id="323" name="Picture 322">
          <a:extLst>
            <a:ext uri="{FF2B5EF4-FFF2-40B4-BE49-F238E27FC236}">
              <a16:creationId xmlns:a16="http://schemas.microsoft.com/office/drawing/2014/main" id="{E6C351CB-1BD9-487C-A150-461CC57F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0290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</xdr:row>
      <xdr:rowOff>7620</xdr:rowOff>
    </xdr:from>
    <xdr:ext cx="205740" cy="106680"/>
    <xdr:pic>
      <xdr:nvPicPr>
        <xdr:cNvPr id="324" name="Picture 323">
          <a:extLst>
            <a:ext uri="{FF2B5EF4-FFF2-40B4-BE49-F238E27FC236}">
              <a16:creationId xmlns:a16="http://schemas.microsoft.com/office/drawing/2014/main" id="{EE6A3892-ACCD-4BB3-84A0-993898D4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4176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</xdr:row>
      <xdr:rowOff>0</xdr:rowOff>
    </xdr:from>
    <xdr:ext cx="205740" cy="135255"/>
    <xdr:pic>
      <xdr:nvPicPr>
        <xdr:cNvPr id="325" name="Picture 324">
          <a:extLst>
            <a:ext uri="{FF2B5EF4-FFF2-40B4-BE49-F238E27FC236}">
              <a16:creationId xmlns:a16="http://schemas.microsoft.com/office/drawing/2014/main" id="{A1388CDF-48FD-452A-935E-A7DB8D48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6005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7620</xdr:rowOff>
    </xdr:from>
    <xdr:ext cx="205740" cy="144780"/>
    <xdr:pic>
      <xdr:nvPicPr>
        <xdr:cNvPr id="326" name="Picture 325">
          <a:extLst>
            <a:ext uri="{FF2B5EF4-FFF2-40B4-BE49-F238E27FC236}">
              <a16:creationId xmlns:a16="http://schemas.microsoft.com/office/drawing/2014/main" id="{E1188AD2-574E-4251-AC70-10F94526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99872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</xdr:row>
      <xdr:rowOff>15240</xdr:rowOff>
    </xdr:from>
    <xdr:ext cx="205740" cy="156210"/>
    <xdr:pic>
      <xdr:nvPicPr>
        <xdr:cNvPr id="327" name="Picture 326">
          <a:extLst>
            <a:ext uri="{FF2B5EF4-FFF2-40B4-BE49-F238E27FC236}">
              <a16:creationId xmlns:a16="http://schemas.microsoft.com/office/drawing/2014/main" id="{3107D729-BAE8-4CD7-95C4-F2079700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3968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22860</xdr:rowOff>
    </xdr:from>
    <xdr:ext cx="205740" cy="106680"/>
    <xdr:pic>
      <xdr:nvPicPr>
        <xdr:cNvPr id="328" name="Picture 327">
          <a:extLst>
            <a:ext uri="{FF2B5EF4-FFF2-40B4-BE49-F238E27FC236}">
              <a16:creationId xmlns:a16="http://schemas.microsoft.com/office/drawing/2014/main" id="{CFC71124-1EAD-4045-BE9C-F4BBB24D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59498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</xdr:row>
      <xdr:rowOff>0</xdr:rowOff>
    </xdr:from>
    <xdr:ext cx="205740" cy="97155"/>
    <xdr:pic>
      <xdr:nvPicPr>
        <xdr:cNvPr id="329" name="Picture 328">
          <a:extLst>
            <a:ext uri="{FF2B5EF4-FFF2-40B4-BE49-F238E27FC236}">
              <a16:creationId xmlns:a16="http://schemas.microsoft.com/office/drawing/2014/main" id="{FAC7B916-237A-4F7F-95A4-32150E19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9531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205740" cy="97155"/>
    <xdr:pic>
      <xdr:nvPicPr>
        <xdr:cNvPr id="330" name="Picture 329">
          <a:extLst>
            <a:ext uri="{FF2B5EF4-FFF2-40B4-BE49-F238E27FC236}">
              <a16:creationId xmlns:a16="http://schemas.microsoft.com/office/drawing/2014/main" id="{A25A1AB0-D4BE-47E7-B6D1-C299E015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15315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</xdr:row>
      <xdr:rowOff>0</xdr:rowOff>
    </xdr:from>
    <xdr:ext cx="205740" cy="97155"/>
    <xdr:pic>
      <xdr:nvPicPr>
        <xdr:cNvPr id="331" name="Picture 330">
          <a:extLst>
            <a:ext uri="{FF2B5EF4-FFF2-40B4-BE49-F238E27FC236}">
              <a16:creationId xmlns:a16="http://schemas.microsoft.com/office/drawing/2014/main" id="{BB4C3E74-89C3-4A6F-80B3-496BC9EE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53415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205740" cy="97155"/>
    <xdr:pic>
      <xdr:nvPicPr>
        <xdr:cNvPr id="332" name="Picture 331">
          <a:extLst>
            <a:ext uri="{FF2B5EF4-FFF2-40B4-BE49-F238E27FC236}">
              <a16:creationId xmlns:a16="http://schemas.microsoft.com/office/drawing/2014/main" id="{1A601B44-5CC0-4C41-8ABC-F43A503B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11517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</xdr:row>
      <xdr:rowOff>0</xdr:rowOff>
    </xdr:from>
    <xdr:ext cx="205740" cy="114300"/>
    <xdr:pic>
      <xdr:nvPicPr>
        <xdr:cNvPr id="333" name="Picture 332">
          <a:extLst>
            <a:ext uri="{FF2B5EF4-FFF2-40B4-BE49-F238E27FC236}">
              <a16:creationId xmlns:a16="http://schemas.microsoft.com/office/drawing/2014/main" id="{F0F4385D-DEFC-457B-A99D-7F1772E5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0500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205740" cy="135255"/>
    <xdr:pic>
      <xdr:nvPicPr>
        <xdr:cNvPr id="334" name="Picture 333">
          <a:extLst>
            <a:ext uri="{FF2B5EF4-FFF2-40B4-BE49-F238E27FC236}">
              <a16:creationId xmlns:a16="http://schemas.microsoft.com/office/drawing/2014/main" id="{AC40E487-E7DE-4E20-9F93-CF8CCB32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810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</xdr:row>
      <xdr:rowOff>7620</xdr:rowOff>
    </xdr:from>
    <xdr:ext cx="205740" cy="144780"/>
    <xdr:pic>
      <xdr:nvPicPr>
        <xdr:cNvPr id="335" name="Picture 334">
          <a:extLst>
            <a:ext uri="{FF2B5EF4-FFF2-40B4-BE49-F238E27FC236}">
              <a16:creationId xmlns:a16="http://schemas.microsoft.com/office/drawing/2014/main" id="{69A52FF4-4DDB-4D9C-80D4-215A89D5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696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15240</xdr:rowOff>
    </xdr:from>
    <xdr:ext cx="205740" cy="156210"/>
    <xdr:pic>
      <xdr:nvPicPr>
        <xdr:cNvPr id="336" name="Picture 335">
          <a:extLst>
            <a:ext uri="{FF2B5EF4-FFF2-40B4-BE49-F238E27FC236}">
              <a16:creationId xmlns:a16="http://schemas.microsoft.com/office/drawing/2014/main" id="{5378A893-7A51-4637-BB0C-08C54C14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582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</xdr:row>
      <xdr:rowOff>22860</xdr:rowOff>
    </xdr:from>
    <xdr:ext cx="205740" cy="144780"/>
    <xdr:pic>
      <xdr:nvPicPr>
        <xdr:cNvPr id="337" name="Picture 336">
          <a:extLst>
            <a:ext uri="{FF2B5EF4-FFF2-40B4-BE49-F238E27FC236}">
              <a16:creationId xmlns:a16="http://schemas.microsoft.com/office/drawing/2014/main" id="{49E738D7-2EB8-43D4-9452-1742E878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74688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</xdr:row>
      <xdr:rowOff>30480</xdr:rowOff>
    </xdr:from>
    <xdr:ext cx="205740" cy="99060"/>
    <xdr:pic>
      <xdr:nvPicPr>
        <xdr:cNvPr id="338" name="Picture 337">
          <a:extLst>
            <a:ext uri="{FF2B5EF4-FFF2-40B4-BE49-F238E27FC236}">
              <a16:creationId xmlns:a16="http://schemas.microsoft.com/office/drawing/2014/main" id="{D203C9E0-B171-4965-AF16-2BF94810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135505"/>
          <a:ext cx="20574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</xdr:row>
      <xdr:rowOff>0</xdr:rowOff>
    </xdr:from>
    <xdr:ext cx="205740" cy="135255"/>
    <xdr:pic>
      <xdr:nvPicPr>
        <xdr:cNvPr id="339" name="Picture 338">
          <a:extLst>
            <a:ext uri="{FF2B5EF4-FFF2-40B4-BE49-F238E27FC236}">
              <a16:creationId xmlns:a16="http://schemas.microsoft.com/office/drawing/2014/main" id="{72076DED-6C31-4957-A6FE-05341863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4860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</xdr:row>
      <xdr:rowOff>7620</xdr:rowOff>
    </xdr:from>
    <xdr:ext cx="205740" cy="144780"/>
    <xdr:pic>
      <xdr:nvPicPr>
        <xdr:cNvPr id="340" name="Picture 339">
          <a:extLst>
            <a:ext uri="{FF2B5EF4-FFF2-40B4-BE49-F238E27FC236}">
              <a16:creationId xmlns:a16="http://schemas.microsoft.com/office/drawing/2014/main" id="{AF23D528-3495-41D3-BAA2-26D8C918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88417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</xdr:row>
      <xdr:rowOff>15240</xdr:rowOff>
    </xdr:from>
    <xdr:ext cx="205740" cy="114300"/>
    <xdr:pic>
      <xdr:nvPicPr>
        <xdr:cNvPr id="341" name="Picture 340">
          <a:extLst>
            <a:ext uri="{FF2B5EF4-FFF2-40B4-BE49-F238E27FC236}">
              <a16:creationId xmlns:a16="http://schemas.microsoft.com/office/drawing/2014/main" id="{2DDB2E04-3DA4-4570-BF1A-2DF17390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272790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</xdr:row>
      <xdr:rowOff>0</xdr:rowOff>
    </xdr:from>
    <xdr:ext cx="205740" cy="135255"/>
    <xdr:pic>
      <xdr:nvPicPr>
        <xdr:cNvPr id="342" name="Picture 341">
          <a:extLst>
            <a:ext uri="{FF2B5EF4-FFF2-40B4-BE49-F238E27FC236}">
              <a16:creationId xmlns:a16="http://schemas.microsoft.com/office/drawing/2014/main" id="{5901FDBE-202F-4681-9934-8A9462EB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6480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</xdr:row>
      <xdr:rowOff>7620</xdr:rowOff>
    </xdr:from>
    <xdr:ext cx="205740" cy="106680"/>
    <xdr:pic>
      <xdr:nvPicPr>
        <xdr:cNvPr id="343" name="Picture 342">
          <a:extLst>
            <a:ext uri="{FF2B5EF4-FFF2-40B4-BE49-F238E27FC236}">
              <a16:creationId xmlns:a16="http://schemas.microsoft.com/office/drawing/2014/main" id="{531CFBDA-C1A7-447C-994E-A1DFEF40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0366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</xdr:row>
      <xdr:rowOff>0</xdr:rowOff>
    </xdr:from>
    <xdr:ext cx="205740" cy="135255"/>
    <xdr:pic>
      <xdr:nvPicPr>
        <xdr:cNvPr id="344" name="Picture 343">
          <a:extLst>
            <a:ext uri="{FF2B5EF4-FFF2-40B4-BE49-F238E27FC236}">
              <a16:creationId xmlns:a16="http://schemas.microsoft.com/office/drawing/2014/main" id="{CC689F1B-AA37-41F0-8A50-F26D9784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4100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</xdr:row>
      <xdr:rowOff>7620</xdr:rowOff>
    </xdr:from>
    <xdr:ext cx="205740" cy="106680"/>
    <xdr:pic>
      <xdr:nvPicPr>
        <xdr:cNvPr id="345" name="Picture 344">
          <a:extLst>
            <a:ext uri="{FF2B5EF4-FFF2-40B4-BE49-F238E27FC236}">
              <a16:creationId xmlns:a16="http://schemas.microsoft.com/office/drawing/2014/main" id="{B09E6173-A76B-475E-9EBF-416CF929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6081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0</xdr:rowOff>
    </xdr:from>
    <xdr:ext cx="205740" cy="97155"/>
    <xdr:pic>
      <xdr:nvPicPr>
        <xdr:cNvPr id="346" name="Picture 345">
          <a:extLst>
            <a:ext uri="{FF2B5EF4-FFF2-40B4-BE49-F238E27FC236}">
              <a16:creationId xmlns:a16="http://schemas.microsoft.com/office/drawing/2014/main" id="{CD041F26-2E45-4359-9A83-1CD5FDB3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99110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</xdr:row>
      <xdr:rowOff>0</xdr:rowOff>
    </xdr:from>
    <xdr:ext cx="205740" cy="97155"/>
    <xdr:pic>
      <xdr:nvPicPr>
        <xdr:cNvPr id="347" name="Picture 346">
          <a:extLst>
            <a:ext uri="{FF2B5EF4-FFF2-40B4-BE49-F238E27FC236}">
              <a16:creationId xmlns:a16="http://schemas.microsoft.com/office/drawing/2014/main" id="{B2F18A90-257F-4B58-A862-39C72BBA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3816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0</xdr:rowOff>
    </xdr:from>
    <xdr:ext cx="205740" cy="135255"/>
    <xdr:pic>
      <xdr:nvPicPr>
        <xdr:cNvPr id="348" name="Picture 347">
          <a:extLst>
            <a:ext uri="{FF2B5EF4-FFF2-40B4-BE49-F238E27FC236}">
              <a16:creationId xmlns:a16="http://schemas.microsoft.com/office/drawing/2014/main" id="{96CD74A1-3D29-487D-9C95-97232929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5721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</xdr:row>
      <xdr:rowOff>7620</xdr:rowOff>
    </xdr:from>
    <xdr:ext cx="205740" cy="127635"/>
    <xdr:pic>
      <xdr:nvPicPr>
        <xdr:cNvPr id="349" name="Picture 348">
          <a:extLst>
            <a:ext uri="{FF2B5EF4-FFF2-40B4-BE49-F238E27FC236}">
              <a16:creationId xmlns:a16="http://schemas.microsoft.com/office/drawing/2014/main" id="{86C39777-CB53-4C35-98B5-40503B83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960745"/>
          <a:ext cx="205740" cy="1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205740" cy="135255"/>
    <xdr:pic>
      <xdr:nvPicPr>
        <xdr:cNvPr id="350" name="Picture 349">
          <a:extLst>
            <a:ext uri="{FF2B5EF4-FFF2-40B4-BE49-F238E27FC236}">
              <a16:creationId xmlns:a16="http://schemas.microsoft.com/office/drawing/2014/main" id="{CA4357A8-CDB7-4AAB-867C-9784458BC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1531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</xdr:row>
      <xdr:rowOff>7620</xdr:rowOff>
    </xdr:from>
    <xdr:ext cx="205740" cy="144780"/>
    <xdr:pic>
      <xdr:nvPicPr>
        <xdr:cNvPr id="351" name="Picture 350">
          <a:extLst>
            <a:ext uri="{FF2B5EF4-FFF2-40B4-BE49-F238E27FC236}">
              <a16:creationId xmlns:a16="http://schemas.microsoft.com/office/drawing/2014/main" id="{288D8D0A-78D7-4671-ABCA-39555CCE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54177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15240</xdr:rowOff>
    </xdr:from>
    <xdr:ext cx="205740" cy="152400"/>
    <xdr:pic>
      <xdr:nvPicPr>
        <xdr:cNvPr id="352" name="Picture 351">
          <a:extLst>
            <a:ext uri="{FF2B5EF4-FFF2-40B4-BE49-F238E27FC236}">
              <a16:creationId xmlns:a16="http://schemas.microsoft.com/office/drawing/2014/main" id="{B3EE2D00-CA27-408A-A3E0-B998A1A1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130415"/>
          <a:ext cx="20574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22</xdr:row>
      <xdr:rowOff>0</xdr:rowOff>
    </xdr:from>
    <xdr:ext cx="205740" cy="97155"/>
    <xdr:pic>
      <xdr:nvPicPr>
        <xdr:cNvPr id="353" name="Picture 352">
          <a:extLst>
            <a:ext uri="{FF2B5EF4-FFF2-40B4-BE49-F238E27FC236}">
              <a16:creationId xmlns:a16="http://schemas.microsoft.com/office/drawing/2014/main" id="{DE105D1E-5FBC-443D-A8DC-7539E2A1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8962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23</xdr:row>
      <xdr:rowOff>0</xdr:rowOff>
    </xdr:from>
    <xdr:ext cx="205740" cy="135255"/>
    <xdr:pic>
      <xdr:nvPicPr>
        <xdr:cNvPr id="354" name="Picture 353">
          <a:extLst>
            <a:ext uri="{FF2B5EF4-FFF2-40B4-BE49-F238E27FC236}">
              <a16:creationId xmlns:a16="http://schemas.microsoft.com/office/drawing/2014/main" id="{F99F8BF6-8AB8-4F8B-BA01-37A91ECF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2772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209550</xdr:colOff>
      <xdr:row>18</xdr:row>
      <xdr:rowOff>93345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id="{FCFF9E9E-1999-48D1-8B6A-DEE5C742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209550</xdr:colOff>
      <xdr:row>19</xdr:row>
      <xdr:rowOff>131445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id="{7307A890-4B92-4C79-81FB-1BD48F70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209550</xdr:colOff>
      <xdr:row>20</xdr:row>
      <xdr:rowOff>131445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id="{964DE4D0-656F-4872-9ECD-7A46A917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209550</xdr:colOff>
      <xdr:row>21</xdr:row>
      <xdr:rowOff>93345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C416E85C-88B5-44C9-A450-3025F41F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209550</xdr:colOff>
      <xdr:row>22</xdr:row>
      <xdr:rowOff>131445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E6310E71-D838-48E4-ACBF-DA82CC6E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209550</xdr:colOff>
      <xdr:row>23</xdr:row>
      <xdr:rowOff>93345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B1D69E1E-02F2-4EB3-8421-D896E38C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772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209550</xdr:colOff>
      <xdr:row>24</xdr:row>
      <xdr:rowOff>133350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5B0EEED1-7F2D-4D5E-BBDB-6C6D3E80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582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209550</xdr:colOff>
      <xdr:row>25</xdr:row>
      <xdr:rowOff>93345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FB623410-9222-4F69-84F8-351494CA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209550</xdr:colOff>
      <xdr:row>26</xdr:row>
      <xdr:rowOff>93345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7928A6D6-4699-4DDA-AB60-E78F100D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209550</xdr:colOff>
      <xdr:row>27</xdr:row>
      <xdr:rowOff>93345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DDF94DC5-3F35-41DE-AC0A-18BC5700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10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209550</xdr:colOff>
      <xdr:row>28</xdr:row>
      <xdr:rowOff>93345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CB3C85A0-7D87-4F52-B4A1-B17F0312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209550</xdr:colOff>
      <xdr:row>29</xdr:row>
      <xdr:rowOff>131445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DFD9DEA0-8807-46F6-AFFA-2263BE95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209550</xdr:colOff>
      <xdr:row>30</xdr:row>
      <xdr:rowOff>167640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5D204CFE-75C6-4FEB-9B00-162BCE1A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27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209550</xdr:colOff>
      <xdr:row>31</xdr:row>
      <xdr:rowOff>131445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2D23ABF7-6918-4635-944E-C8E03DA9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209550</xdr:colOff>
      <xdr:row>32</xdr:row>
      <xdr:rowOff>93345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25C5C63C-213C-4A24-9B06-A7AC2AC3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209550</xdr:colOff>
      <xdr:row>33</xdr:row>
      <xdr:rowOff>131445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id="{F242162A-DDA5-418B-9594-CF74B36E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25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209550</xdr:colOff>
      <xdr:row>34</xdr:row>
      <xdr:rowOff>152400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id="{4915A67D-559A-477B-A1D7-87EFCBCA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58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209550</xdr:colOff>
      <xdr:row>35</xdr:row>
      <xdr:rowOff>129540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id="{D26D6450-1B0C-4B1C-A94C-8E7F88D8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063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209550</xdr:colOff>
      <xdr:row>36</xdr:row>
      <xdr:rowOff>131445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id="{B05DA346-2977-4B73-ADFA-A0E1F684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209550</xdr:colOff>
      <xdr:row>37</xdr:row>
      <xdr:rowOff>133350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id="{1FC5D15E-10B4-4A9B-8DA7-0D3A2A24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68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209550</xdr:colOff>
      <xdr:row>38</xdr:row>
      <xdr:rowOff>131445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A6CBF7AF-2D72-46BA-9C23-E7D203F0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209550</xdr:colOff>
      <xdr:row>39</xdr:row>
      <xdr:rowOff>129540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id="{0877FB1E-A6BE-4F5F-A358-AB5A2099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98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209550</xdr:colOff>
      <xdr:row>40</xdr:row>
      <xdr:rowOff>131445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EA373996-2E53-41A3-B836-29061861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303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209550</xdr:colOff>
      <xdr:row>18</xdr:row>
      <xdr:rowOff>93345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7C936BD6-1C1E-469F-9827-D02A9882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209550</xdr:colOff>
      <xdr:row>19</xdr:row>
      <xdr:rowOff>93345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EDC992C6-7053-453E-98B2-A24D692B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534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209550</xdr:colOff>
      <xdr:row>20</xdr:row>
      <xdr:rowOff>93345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id="{4D07D781-5936-4813-80DF-2E522938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1151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209550</xdr:colOff>
      <xdr:row>21</xdr:row>
      <xdr:rowOff>93345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id="{E4DABDC0-39DE-4821-A3A4-08848670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209550</xdr:colOff>
      <xdr:row>22</xdr:row>
      <xdr:rowOff>131445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1F538DCE-2B2D-42FB-8DA2-DFF62020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209550</xdr:colOff>
      <xdr:row>23</xdr:row>
      <xdr:rowOff>131445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id="{FC953F1C-7874-41D4-B061-10248D4D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277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209550</xdr:colOff>
      <xdr:row>24</xdr:row>
      <xdr:rowOff>129540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id="{D9B9AA2E-804D-425E-A93B-EC5366F2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6582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209550</xdr:colOff>
      <xdr:row>25</xdr:row>
      <xdr:rowOff>131445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id="{1A7C0621-2413-4F60-AE4E-12F2ABBE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848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209550</xdr:colOff>
      <xdr:row>26</xdr:row>
      <xdr:rowOff>133350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id="{C0B430FA-0FB9-45CB-A0C7-CD749BF2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2297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209550</xdr:colOff>
      <xdr:row>27</xdr:row>
      <xdr:rowOff>167640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id="{5F2A5264-AA25-475F-BA54-B7C6288A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1072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209550</xdr:colOff>
      <xdr:row>28</xdr:row>
      <xdr:rowOff>133350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id="{9E21592A-7C8C-4148-8AAD-D932998A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0012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209550</xdr:colOff>
      <xdr:row>29</xdr:row>
      <xdr:rowOff>131445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id="{3E22312E-161B-4A49-A06B-B2F8ACB3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209550</xdr:colOff>
      <xdr:row>30</xdr:row>
      <xdr:rowOff>93345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id="{FB91E5A0-171A-4EF3-A01C-E5A14226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582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209550</xdr:colOff>
      <xdr:row>31</xdr:row>
      <xdr:rowOff>131445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id="{F60232E8-0400-4A0F-B2AF-B436EB1E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209550</xdr:colOff>
      <xdr:row>32</xdr:row>
      <xdr:rowOff>131445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id="{40E59524-8BC6-45CD-A044-D246B17A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344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209550</xdr:colOff>
      <xdr:row>33</xdr:row>
      <xdr:rowOff>133350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id="{F686589A-C99E-46DE-B75F-2D33FB24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72527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209550</xdr:colOff>
      <xdr:row>34</xdr:row>
      <xdr:rowOff>93345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id="{9949F0C5-75DA-4286-8263-0E8A9A68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1158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209550</xdr:colOff>
      <xdr:row>35</xdr:row>
      <xdr:rowOff>131445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68FBA8C6-386B-4A01-9687-CE1B1C9C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506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209550</xdr:colOff>
      <xdr:row>36</xdr:row>
      <xdr:rowOff>131445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id="{44515993-82E1-40F1-804D-EA1B6EA9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209550</xdr:colOff>
      <xdr:row>37</xdr:row>
      <xdr:rowOff>131445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id="{62061C53-4270-49B1-8AA9-36DCA5EC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68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209550</xdr:colOff>
      <xdr:row>38</xdr:row>
      <xdr:rowOff>131445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id="{4C9D6415-88DE-41C2-837F-19BB8651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209550</xdr:colOff>
      <xdr:row>39</xdr:row>
      <xdr:rowOff>93345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id="{43D1D391-246C-4E6F-BD0B-6EFF8F9E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839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209550</xdr:colOff>
      <xdr:row>40</xdr:row>
      <xdr:rowOff>93345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id="{419B815A-2A73-4392-A185-8E48F3B5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4230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209550</xdr:colOff>
      <xdr:row>20</xdr:row>
      <xdr:rowOff>114300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id="{1185C094-5223-45BC-AC94-CA23340D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7115175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21</xdr:row>
      <xdr:rowOff>0</xdr:rowOff>
    </xdr:from>
    <xdr:to>
      <xdr:col>25</xdr:col>
      <xdr:colOff>209550</xdr:colOff>
      <xdr:row>21</xdr:row>
      <xdr:rowOff>131445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id="{8889AB03-891A-41AB-96C3-1062B0A4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75057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22</xdr:row>
      <xdr:rowOff>0</xdr:rowOff>
    </xdr:from>
    <xdr:to>
      <xdr:col>25</xdr:col>
      <xdr:colOff>209550</xdr:colOff>
      <xdr:row>22</xdr:row>
      <xdr:rowOff>131445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id="{6F043A6B-6DEF-4754-A06E-2ADD2198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78962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23</xdr:row>
      <xdr:rowOff>0</xdr:rowOff>
    </xdr:from>
    <xdr:to>
      <xdr:col>25</xdr:col>
      <xdr:colOff>209550</xdr:colOff>
      <xdr:row>23</xdr:row>
      <xdr:rowOff>93345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id="{D58FD4D3-EB09-4EFE-B00C-6DDC373A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82772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24</xdr:row>
      <xdr:rowOff>0</xdr:rowOff>
    </xdr:from>
    <xdr:to>
      <xdr:col>25</xdr:col>
      <xdr:colOff>209550</xdr:colOff>
      <xdr:row>24</xdr:row>
      <xdr:rowOff>131445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id="{6070AECF-E4E7-48C1-B4C2-000DD427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86582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25</xdr:row>
      <xdr:rowOff>0</xdr:rowOff>
    </xdr:from>
    <xdr:to>
      <xdr:col>25</xdr:col>
      <xdr:colOff>209550</xdr:colOff>
      <xdr:row>25</xdr:row>
      <xdr:rowOff>131445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id="{96F65A78-EB31-4102-B092-FDA2D9BC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88487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26</xdr:row>
      <xdr:rowOff>0</xdr:rowOff>
    </xdr:from>
    <xdr:to>
      <xdr:col>25</xdr:col>
      <xdr:colOff>209550</xdr:colOff>
      <xdr:row>26</xdr:row>
      <xdr:rowOff>131445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id="{0E9582FB-9032-406C-8D14-D373DF5C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92297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27</xdr:row>
      <xdr:rowOff>0</xdr:rowOff>
    </xdr:from>
    <xdr:to>
      <xdr:col>25</xdr:col>
      <xdr:colOff>209550</xdr:colOff>
      <xdr:row>27</xdr:row>
      <xdr:rowOff>131445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id="{F1CE847A-71DB-4162-96A2-0D79CC9A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96107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28</xdr:row>
      <xdr:rowOff>0</xdr:rowOff>
    </xdr:from>
    <xdr:to>
      <xdr:col>25</xdr:col>
      <xdr:colOff>209550</xdr:colOff>
      <xdr:row>28</xdr:row>
      <xdr:rowOff>131445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id="{E5CCD545-E5ED-4FA5-A9CF-74FA742A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00012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29</xdr:row>
      <xdr:rowOff>0</xdr:rowOff>
    </xdr:from>
    <xdr:to>
      <xdr:col>25</xdr:col>
      <xdr:colOff>209550</xdr:colOff>
      <xdr:row>29</xdr:row>
      <xdr:rowOff>129540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id="{9DF3BA28-9DBB-495D-9111-A2A21B56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01917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30</xdr:row>
      <xdr:rowOff>0</xdr:rowOff>
    </xdr:from>
    <xdr:to>
      <xdr:col>25</xdr:col>
      <xdr:colOff>209550</xdr:colOff>
      <xdr:row>30</xdr:row>
      <xdr:rowOff>93345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id="{DC693EE1-E2DB-4CF9-A3FE-FFE882BE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05822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31</xdr:row>
      <xdr:rowOff>0</xdr:rowOff>
    </xdr:from>
    <xdr:to>
      <xdr:col>25</xdr:col>
      <xdr:colOff>209550</xdr:colOff>
      <xdr:row>31</xdr:row>
      <xdr:rowOff>93345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id="{06059923-56F3-49A3-B1D4-CB4B0792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09632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209550</xdr:colOff>
      <xdr:row>32</xdr:row>
      <xdr:rowOff>131445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id="{D1519C67-580D-4A05-BCA3-B67F92F3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13442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33</xdr:row>
      <xdr:rowOff>0</xdr:rowOff>
    </xdr:from>
    <xdr:to>
      <xdr:col>25</xdr:col>
      <xdr:colOff>209550</xdr:colOff>
      <xdr:row>33</xdr:row>
      <xdr:rowOff>93345</xdr:rowOff>
    </xdr:to>
    <xdr:pic>
      <xdr:nvPicPr>
        <xdr:cNvPr id="414" name="Picture 413">
          <a:extLst>
            <a:ext uri="{FF2B5EF4-FFF2-40B4-BE49-F238E27FC236}">
              <a16:creationId xmlns:a16="http://schemas.microsoft.com/office/drawing/2014/main" id="{722A601B-CD11-4E56-9468-34C8A2B6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17252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34</xdr:row>
      <xdr:rowOff>0</xdr:rowOff>
    </xdr:from>
    <xdr:to>
      <xdr:col>25</xdr:col>
      <xdr:colOff>209550</xdr:colOff>
      <xdr:row>34</xdr:row>
      <xdr:rowOff>131445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id="{EB6BED9F-5F83-4D84-AAD3-DFAC8EB0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21158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35</xdr:row>
      <xdr:rowOff>0</xdr:rowOff>
    </xdr:from>
    <xdr:to>
      <xdr:col>25</xdr:col>
      <xdr:colOff>209550</xdr:colOff>
      <xdr:row>35</xdr:row>
      <xdr:rowOff>133350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id="{EB19285A-776A-4D33-B772-9F7FB10D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2506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209550</xdr:colOff>
      <xdr:row>36</xdr:row>
      <xdr:rowOff>131445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id="{58C1D7B8-0CAF-4310-86CE-C6145D2A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28873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37</xdr:row>
      <xdr:rowOff>0</xdr:rowOff>
    </xdr:from>
    <xdr:to>
      <xdr:col>25</xdr:col>
      <xdr:colOff>209550</xdr:colOff>
      <xdr:row>37</xdr:row>
      <xdr:rowOff>152400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id="{98A80909-F9C3-4F0F-9115-E0726449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3268325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38</xdr:row>
      <xdr:rowOff>0</xdr:rowOff>
    </xdr:from>
    <xdr:to>
      <xdr:col>25</xdr:col>
      <xdr:colOff>209550</xdr:colOff>
      <xdr:row>38</xdr:row>
      <xdr:rowOff>131445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id="{F29D484E-7549-4C66-B2D0-66C880E4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34588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209550</xdr:colOff>
      <xdr:row>39</xdr:row>
      <xdr:rowOff>131445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id="{0B8F93D3-F3F5-4467-AFD1-04DE1A13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38398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209550</xdr:colOff>
      <xdr:row>40</xdr:row>
      <xdr:rowOff>129540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id="{A97D0A1F-BEEA-4E4F-BD2C-E862C135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42303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209550</xdr:colOff>
      <xdr:row>41</xdr:row>
      <xdr:rowOff>131445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id="{23047A21-7B1D-4E87-9609-5D0A3CFC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4420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42</xdr:row>
      <xdr:rowOff>0</xdr:rowOff>
    </xdr:from>
    <xdr:to>
      <xdr:col>25</xdr:col>
      <xdr:colOff>209550</xdr:colOff>
      <xdr:row>42</xdr:row>
      <xdr:rowOff>131445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id="{759C8389-4B1B-47AE-893E-2FDB5804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4801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209550</xdr:colOff>
      <xdr:row>43</xdr:row>
      <xdr:rowOff>131445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id="{8AD902CD-EAF8-42CF-9081-C233A849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5182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209550</xdr:colOff>
      <xdr:row>44</xdr:row>
      <xdr:rowOff>131445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id="{EE1935AB-DE88-480A-9422-8E8FE4E7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5373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45</xdr:row>
      <xdr:rowOff>0</xdr:rowOff>
    </xdr:from>
    <xdr:to>
      <xdr:col>25</xdr:col>
      <xdr:colOff>209550</xdr:colOff>
      <xdr:row>45</xdr:row>
      <xdr:rowOff>129540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id="{A465A164-A76F-4C12-86AF-F37473D6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55638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46</xdr:row>
      <xdr:rowOff>0</xdr:rowOff>
    </xdr:from>
    <xdr:to>
      <xdr:col>25</xdr:col>
      <xdr:colOff>209550</xdr:colOff>
      <xdr:row>46</xdr:row>
      <xdr:rowOff>131445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id="{937B9C16-8101-4707-A9F3-4CC1F2297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5754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25</xdr:col>
      <xdr:colOff>209550</xdr:colOff>
      <xdr:row>47</xdr:row>
      <xdr:rowOff>131445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id="{7811938A-C4A1-4310-B4AD-2A859C22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5944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48</xdr:row>
      <xdr:rowOff>0</xdr:rowOff>
    </xdr:from>
    <xdr:to>
      <xdr:col>25</xdr:col>
      <xdr:colOff>209550</xdr:colOff>
      <xdr:row>48</xdr:row>
      <xdr:rowOff>167640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id="{92EA365E-1D17-405D-BA1D-B6E88302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6325850"/>
          <a:ext cx="209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49</xdr:row>
      <xdr:rowOff>0</xdr:rowOff>
    </xdr:from>
    <xdr:to>
      <xdr:col>25</xdr:col>
      <xdr:colOff>209550</xdr:colOff>
      <xdr:row>49</xdr:row>
      <xdr:rowOff>93345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id="{A971595E-FFF8-4272-B4C2-8A79E7AD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67068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50</xdr:row>
      <xdr:rowOff>0</xdr:rowOff>
    </xdr:from>
    <xdr:to>
      <xdr:col>25</xdr:col>
      <xdr:colOff>209550</xdr:colOff>
      <xdr:row>50</xdr:row>
      <xdr:rowOff>131445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id="{4F7B0C87-AE03-485A-9F65-18CAB279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7087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51</xdr:row>
      <xdr:rowOff>0</xdr:rowOff>
    </xdr:from>
    <xdr:to>
      <xdr:col>25</xdr:col>
      <xdr:colOff>209550</xdr:colOff>
      <xdr:row>51</xdr:row>
      <xdr:rowOff>131445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198AF546-1CDD-4330-8DBE-79260D45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7278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52</xdr:row>
      <xdr:rowOff>0</xdr:rowOff>
    </xdr:from>
    <xdr:to>
      <xdr:col>25</xdr:col>
      <xdr:colOff>209550</xdr:colOff>
      <xdr:row>52</xdr:row>
      <xdr:rowOff>129540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07666E30-D57C-479A-8226-E473ADFF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74688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53</xdr:row>
      <xdr:rowOff>0</xdr:rowOff>
    </xdr:from>
    <xdr:to>
      <xdr:col>25</xdr:col>
      <xdr:colOff>209550</xdr:colOff>
      <xdr:row>53</xdr:row>
      <xdr:rowOff>131445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id="{94902DE9-54D1-46C5-8373-07AD6F98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7659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54</xdr:row>
      <xdr:rowOff>0</xdr:rowOff>
    </xdr:from>
    <xdr:to>
      <xdr:col>25</xdr:col>
      <xdr:colOff>209550</xdr:colOff>
      <xdr:row>54</xdr:row>
      <xdr:rowOff>131445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id="{9845606B-015A-44D3-A774-8529AD969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7849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55</xdr:row>
      <xdr:rowOff>0</xdr:rowOff>
    </xdr:from>
    <xdr:to>
      <xdr:col>25</xdr:col>
      <xdr:colOff>209550</xdr:colOff>
      <xdr:row>55</xdr:row>
      <xdr:rowOff>131445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id="{1B5BAD9D-EF77-4264-810D-E1947BF0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8230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56</xdr:row>
      <xdr:rowOff>0</xdr:rowOff>
    </xdr:from>
    <xdr:to>
      <xdr:col>25</xdr:col>
      <xdr:colOff>209550</xdr:colOff>
      <xdr:row>56</xdr:row>
      <xdr:rowOff>131445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id="{95991376-1831-42BE-8E25-0A5B4156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8421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57</xdr:row>
      <xdr:rowOff>0</xdr:rowOff>
    </xdr:from>
    <xdr:to>
      <xdr:col>25</xdr:col>
      <xdr:colOff>209550</xdr:colOff>
      <xdr:row>57</xdr:row>
      <xdr:rowOff>93345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id="{C44F9E53-0B40-45EB-BFB8-6C14FFB9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88023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58</xdr:row>
      <xdr:rowOff>0</xdr:rowOff>
    </xdr:from>
    <xdr:to>
      <xdr:col>25</xdr:col>
      <xdr:colOff>209550</xdr:colOff>
      <xdr:row>58</xdr:row>
      <xdr:rowOff>131445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id="{0DEF1F1B-7016-46F5-8E3E-FEFDF4AA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9183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209550</xdr:colOff>
      <xdr:row>59</xdr:row>
      <xdr:rowOff>131445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id="{25AEE1EC-BB89-453C-BAA1-87A8F684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9373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60</xdr:row>
      <xdr:rowOff>0</xdr:rowOff>
    </xdr:from>
    <xdr:to>
      <xdr:col>25</xdr:col>
      <xdr:colOff>209550</xdr:colOff>
      <xdr:row>60</xdr:row>
      <xdr:rowOff>152400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id="{C8396FEF-7C07-488F-BD2B-5B189D28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97548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61</xdr:row>
      <xdr:rowOff>0</xdr:rowOff>
    </xdr:from>
    <xdr:to>
      <xdr:col>25</xdr:col>
      <xdr:colOff>209550</xdr:colOff>
      <xdr:row>61</xdr:row>
      <xdr:rowOff>133350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id="{C62263F4-5485-4CFF-8F8E-9291902D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99453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62</xdr:row>
      <xdr:rowOff>0</xdr:rowOff>
    </xdr:from>
    <xdr:to>
      <xdr:col>25</xdr:col>
      <xdr:colOff>209550</xdr:colOff>
      <xdr:row>62</xdr:row>
      <xdr:rowOff>131445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id="{0791D878-FBC3-4EDA-B491-ABB4FC9E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20135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63</xdr:row>
      <xdr:rowOff>0</xdr:rowOff>
    </xdr:from>
    <xdr:to>
      <xdr:col>25</xdr:col>
      <xdr:colOff>209550</xdr:colOff>
      <xdr:row>63</xdr:row>
      <xdr:rowOff>93345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id="{6BA0C1BF-9959-4FB4-9C5A-98AC353B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205168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64</xdr:row>
      <xdr:rowOff>0</xdr:rowOff>
    </xdr:from>
    <xdr:to>
      <xdr:col>25</xdr:col>
      <xdr:colOff>209550</xdr:colOff>
      <xdr:row>64</xdr:row>
      <xdr:rowOff>131445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id="{F336E8C2-0ADE-44B7-AD78-A342D748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20707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65</xdr:row>
      <xdr:rowOff>0</xdr:rowOff>
    </xdr:from>
    <xdr:to>
      <xdr:col>25</xdr:col>
      <xdr:colOff>209550</xdr:colOff>
      <xdr:row>65</xdr:row>
      <xdr:rowOff>131445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id="{BB0177F4-D1F5-4228-906D-4BF245B9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21088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205740</xdr:colOff>
      <xdr:row>22</xdr:row>
      <xdr:rowOff>97155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id="{1A8A148F-CB29-403F-8C53-DAA83795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896225"/>
          <a:ext cx="2133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205740</xdr:colOff>
      <xdr:row>23</xdr:row>
      <xdr:rowOff>135255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id="{B16DDDC5-220B-4968-9BFC-4720784E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27722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205740</xdr:colOff>
      <xdr:row>24</xdr:row>
      <xdr:rowOff>129540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id="{FC3B8FB6-E6F4-4FCA-B983-4C2FA7AF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658225"/>
          <a:ext cx="2133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205740</xdr:colOff>
      <xdr:row>25</xdr:row>
      <xdr:rowOff>135255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id="{EE164B98-8BF5-4810-9AB5-228723CEA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84872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205740</xdr:colOff>
      <xdr:row>26</xdr:row>
      <xdr:rowOff>171450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id="{7BAADBB9-54C4-4F45-ABEA-A3A4EEB5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229725"/>
          <a:ext cx="2133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205740</xdr:colOff>
      <xdr:row>27</xdr:row>
      <xdr:rowOff>135255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id="{4A6640A0-FC96-4CCF-A319-8B97589A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61072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205740</xdr:colOff>
      <xdr:row>28</xdr:row>
      <xdr:rowOff>133350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id="{64D890CE-AD79-48DA-A0A4-A498A1DE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001250"/>
          <a:ext cx="21336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205740</xdr:colOff>
      <xdr:row>29</xdr:row>
      <xdr:rowOff>135255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id="{513AD2A5-C53A-4C3F-B982-9AB8062C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191750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205740</xdr:colOff>
      <xdr:row>30</xdr:row>
      <xdr:rowOff>135255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id="{31F08C38-106E-44CA-A905-877FFBE9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58227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205740</xdr:colOff>
      <xdr:row>31</xdr:row>
      <xdr:rowOff>133350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id="{F42FBC80-1FFA-4780-9159-69A78242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963275"/>
          <a:ext cx="21336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205740</xdr:colOff>
      <xdr:row>32</xdr:row>
      <xdr:rowOff>135255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id="{F58E77E2-BE8C-4410-983D-69443F8D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34427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205740</xdr:colOff>
      <xdr:row>33</xdr:row>
      <xdr:rowOff>135255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id="{E18A2812-C03E-423F-9313-9E9CE9DF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72527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209550</xdr:colOff>
      <xdr:row>1</xdr:row>
      <xdr:rowOff>131445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BD9C42-3AA2-4FB6-A45E-C95A2EAB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209550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FB0624-6D7A-4A0A-9A3A-3A3A626E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209550</xdr:colOff>
      <xdr:row>3</xdr:row>
      <xdr:rowOff>131445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EE946D-F6D3-4FC2-8564-F42818FF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209550</xdr:colOff>
      <xdr:row>4</xdr:row>
      <xdr:rowOff>131445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B839B4-185D-49C3-8350-66DE46E2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209550</xdr:colOff>
      <xdr:row>5</xdr:row>
      <xdr:rowOff>129540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3BF445-8346-431F-A65E-09631DDF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209550</xdr:colOff>
      <xdr:row>6</xdr:row>
      <xdr:rowOff>93345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FB8446D-5B7B-4046-AE69-EECBFB99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209550</xdr:colOff>
      <xdr:row>7</xdr:row>
      <xdr:rowOff>131445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1FBE529-D7E5-4D62-8E96-2232ED10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209550</xdr:colOff>
      <xdr:row>8</xdr:row>
      <xdr:rowOff>131445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BD6496C-28B7-4B56-AE45-FE208796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209550</xdr:colOff>
      <xdr:row>9</xdr:row>
      <xdr:rowOff>131445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65F921D-92C7-440F-BBDE-B7C458EF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209550</xdr:colOff>
      <xdr:row>10</xdr:row>
      <xdr:rowOff>131445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80632B6-121E-4BD0-AC61-D49BE977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209550</xdr:colOff>
      <xdr:row>11</xdr:row>
      <xdr:rowOff>131445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C31B12B-9214-4D9D-AA99-01C7D170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209550</xdr:colOff>
      <xdr:row>12</xdr:row>
      <xdr:rowOff>131445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43C03F0-D091-436E-A76F-C5643443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0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209550</xdr:colOff>
      <xdr:row>13</xdr:row>
      <xdr:rowOff>131445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4480653-C2D2-4F9A-9A95-5B6DE64A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209550</xdr:colOff>
      <xdr:row>14</xdr:row>
      <xdr:rowOff>131445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A92F001-239E-4A09-999A-44319AA1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209550</xdr:colOff>
      <xdr:row>15</xdr:row>
      <xdr:rowOff>93345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2FA816-1649-48AB-ABF5-11AF9702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209550</xdr:colOff>
      <xdr:row>16</xdr:row>
      <xdr:rowOff>133350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5349BDD-DC9E-40CD-AD5E-DE2153909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21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209550</xdr:colOff>
      <xdr:row>17</xdr:row>
      <xdr:rowOff>93345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DDC84A4-5C94-4FC6-A5CA-B527667A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209550</xdr:colOff>
      <xdr:row>18</xdr:row>
      <xdr:rowOff>131445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1F5CA3F-ED1D-4113-B4A3-E9C4BB32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209550</xdr:colOff>
      <xdr:row>19</xdr:row>
      <xdr:rowOff>93345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47B9342-0779-438F-AB3A-051A4161F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209550</xdr:colOff>
      <xdr:row>20</xdr:row>
      <xdr:rowOff>93345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E828E41-AD54-42FC-BF0C-9C9DC9D8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209550</xdr:colOff>
      <xdr:row>21</xdr:row>
      <xdr:rowOff>93345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1A97827-9E03-4C58-B071-557E0514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209550</xdr:colOff>
      <xdr:row>22</xdr:row>
      <xdr:rowOff>152400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EBAB897-9B5E-4DFD-93A0-EE13D575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96225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209550</xdr:colOff>
      <xdr:row>23</xdr:row>
      <xdr:rowOff>131445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EEF7161-65F6-49C7-BF5E-C27789FC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77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209550</xdr:colOff>
      <xdr:row>24</xdr:row>
      <xdr:rowOff>93345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44E789A-491F-40E3-BE44-7CFFC7AA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582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209550</xdr:colOff>
      <xdr:row>25</xdr:row>
      <xdr:rowOff>131445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C2719BA-85EE-4C42-BF30-5311847A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209550</xdr:colOff>
      <xdr:row>26</xdr:row>
      <xdr:rowOff>131445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41D8F26-A5D6-4A65-913E-A60910E9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209550</xdr:colOff>
      <xdr:row>27</xdr:row>
      <xdr:rowOff>93345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E3C81A4-0886-41F9-B86D-F0380BA1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10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209550</xdr:colOff>
      <xdr:row>28</xdr:row>
      <xdr:rowOff>131445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CC1646F-96B8-4A94-AB92-F5CD006F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209550</xdr:colOff>
      <xdr:row>29</xdr:row>
      <xdr:rowOff>93345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B010692-E506-450D-9E06-938C908F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209550</xdr:colOff>
      <xdr:row>30</xdr:row>
      <xdr:rowOff>167640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EC41C64-A9AA-41C8-8252-E77FACE3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27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209550</xdr:colOff>
      <xdr:row>31</xdr:row>
      <xdr:rowOff>93345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E454A12A-FA1E-4DCE-A200-62918B94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209550</xdr:colOff>
      <xdr:row>32</xdr:row>
      <xdr:rowOff>131445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70E7EF8-DC79-42AC-9ECF-B8F5DEC6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209550</xdr:colOff>
      <xdr:row>33</xdr:row>
      <xdr:rowOff>93345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FAAC12E-6374-4920-BF74-ABD4C80DB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25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209550</xdr:colOff>
      <xdr:row>34</xdr:row>
      <xdr:rowOff>131445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0F1F100-F721-4845-BAB7-6F09922E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58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209550</xdr:colOff>
      <xdr:row>35</xdr:row>
      <xdr:rowOff>133350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20AA0E8-BE25-4D2A-8B33-8F3CB922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06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209550</xdr:colOff>
      <xdr:row>36</xdr:row>
      <xdr:rowOff>129540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699BE05-8545-4377-9059-57390598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873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209550</xdr:colOff>
      <xdr:row>37</xdr:row>
      <xdr:rowOff>131445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32EA5C7-03D5-4B48-8D19-D9A0D803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68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209550</xdr:colOff>
      <xdr:row>38</xdr:row>
      <xdr:rowOff>93345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FE57840-74E6-43DF-8CC6-0F02C7AB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8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209550</xdr:colOff>
      <xdr:row>39</xdr:row>
      <xdr:rowOff>93345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B52E620-8906-4463-9C57-074C6783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9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209550</xdr:colOff>
      <xdr:row>40</xdr:row>
      <xdr:rowOff>93345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7A06337-ACA6-4696-AA98-7317FA12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30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209550</xdr:colOff>
      <xdr:row>41</xdr:row>
      <xdr:rowOff>131445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B8DBB4B-DC63-4C71-92E8-432712A5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209550</xdr:colOff>
      <xdr:row>1</xdr:row>
      <xdr:rowOff>114300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370397D5-E029-40FB-9301-9DC766C4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05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209550</xdr:colOff>
      <xdr:row>2</xdr:row>
      <xdr:rowOff>131445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8C180DD-9DFC-41B8-8904-2BB91E09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81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209550</xdr:colOff>
      <xdr:row>3</xdr:row>
      <xdr:rowOff>131445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48A5729-0D09-43C4-A0F5-EF35BEC5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2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209550</xdr:colOff>
      <xdr:row>4</xdr:row>
      <xdr:rowOff>131445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A88B86B-3B85-4A2B-BFF8-4051A039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3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209550</xdr:colOff>
      <xdr:row>5</xdr:row>
      <xdr:rowOff>131445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5E9A2A77-4B45-4490-99A4-8935D8D3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24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209550</xdr:colOff>
      <xdr:row>6</xdr:row>
      <xdr:rowOff>129540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8D1DDFC-AD77-4F9B-BEE3-9AE53290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050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131445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17CB811-7994-4AF8-AB65-B487C656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486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209550</xdr:colOff>
      <xdr:row>8</xdr:row>
      <xdr:rowOff>93345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D472A849-C7AA-4606-9DCA-B325D641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765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209550</xdr:colOff>
      <xdr:row>9</xdr:row>
      <xdr:rowOff>131445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AF22D90-B41A-4741-89DE-A8E66C4B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57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209550</xdr:colOff>
      <xdr:row>10</xdr:row>
      <xdr:rowOff>93345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DF50B594-935D-433E-972D-9AC673E3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48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209550</xdr:colOff>
      <xdr:row>11</xdr:row>
      <xdr:rowOff>131445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7E232D6-78EC-4525-8868-41930445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29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209550</xdr:colOff>
      <xdr:row>12</xdr:row>
      <xdr:rowOff>129540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95C2BFFA-DDAA-4473-8D52-26FCDED6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209550</xdr:colOff>
      <xdr:row>13</xdr:row>
      <xdr:rowOff>131445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2585F9E4-2847-498D-BF95-00D67FCD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6005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209550</xdr:colOff>
      <xdr:row>14</xdr:row>
      <xdr:rowOff>93345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8F1CFAB8-7991-4976-8F2C-8D50C481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9911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209550</xdr:colOff>
      <xdr:row>15</xdr:row>
      <xdr:rowOff>131445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ECA95BD8-C1F7-42A7-9CA0-3AF65C22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3816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209550</xdr:colOff>
      <xdr:row>16</xdr:row>
      <xdr:rowOff>93345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74C33CB9-1FCC-4C77-9CFF-EE202204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572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209550</xdr:colOff>
      <xdr:row>17</xdr:row>
      <xdr:rowOff>131445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793237B3-718D-4473-B071-66570EC6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9531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209550</xdr:colOff>
      <xdr:row>18</xdr:row>
      <xdr:rowOff>93345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4D7F939-75C9-4B37-B24E-310E1028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209550</xdr:colOff>
      <xdr:row>19</xdr:row>
      <xdr:rowOff>131445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777FFBA-3865-4D4E-90BF-A9605318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5341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209550</xdr:colOff>
      <xdr:row>20</xdr:row>
      <xdr:rowOff>131445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DEB12E65-EE04-45C5-9BA1-AB702A08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1151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209550</xdr:colOff>
      <xdr:row>21</xdr:row>
      <xdr:rowOff>93345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6AB836BA-7C41-49C6-A9C7-5792716C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209550</xdr:colOff>
      <xdr:row>22</xdr:row>
      <xdr:rowOff>131445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701B9536-BCD1-4395-9C36-A579FC2E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209550</xdr:colOff>
      <xdr:row>23</xdr:row>
      <xdr:rowOff>93345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F0D3D5FC-6B93-44B2-B538-2A51DCF9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2772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209550</xdr:colOff>
      <xdr:row>24</xdr:row>
      <xdr:rowOff>133350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94E2931C-8DD0-4440-870C-EE7DEBCA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6582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209550</xdr:colOff>
      <xdr:row>25</xdr:row>
      <xdr:rowOff>93345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62132345-529F-4502-B0E4-51F536E9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848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209550</xdr:colOff>
      <xdr:row>26</xdr:row>
      <xdr:rowOff>93345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ADEA40A2-76FA-43F0-AF0A-9DAF039D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229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209550</xdr:colOff>
      <xdr:row>27</xdr:row>
      <xdr:rowOff>93345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FD44D5C7-FD25-4A3A-9753-383BDD26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10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209550</xdr:colOff>
      <xdr:row>28</xdr:row>
      <xdr:rowOff>93345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FA8526-BA4B-475C-980C-8B6687A7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0012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209550</xdr:colOff>
      <xdr:row>29</xdr:row>
      <xdr:rowOff>131445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1961A7B4-974A-4F9B-AAA8-EE4AA521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209550</xdr:colOff>
      <xdr:row>30</xdr:row>
      <xdr:rowOff>167640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FE7F457-6E1C-44AB-A9AB-0135E8C2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58227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209550</xdr:colOff>
      <xdr:row>31</xdr:row>
      <xdr:rowOff>131445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AD000581-7B67-45B8-8CCD-A33326B5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209550</xdr:colOff>
      <xdr:row>32</xdr:row>
      <xdr:rowOff>93345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C5D8D6F-5C01-4274-86FA-B5AEB40F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344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209550</xdr:colOff>
      <xdr:row>33</xdr:row>
      <xdr:rowOff>131445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F7ED29C5-6EC3-4ED3-ABC2-0AFF4214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725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209550</xdr:colOff>
      <xdr:row>34</xdr:row>
      <xdr:rowOff>152400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8DB0155A-8AB0-48DA-8ACA-AA079D88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1158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209550</xdr:colOff>
      <xdr:row>35</xdr:row>
      <xdr:rowOff>129540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B982D4C4-BF3F-4B33-AF25-4D1E66FC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5063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209550</xdr:colOff>
      <xdr:row>36</xdr:row>
      <xdr:rowOff>131445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F7BC3ACB-11CD-4AE4-AA0A-20207AE5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209550</xdr:colOff>
      <xdr:row>37</xdr:row>
      <xdr:rowOff>133350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6369D091-2698-4D52-962E-35166BFD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68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209550</xdr:colOff>
      <xdr:row>38</xdr:row>
      <xdr:rowOff>131445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1008C499-9586-4AFD-B7B1-C97CABD2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209550</xdr:colOff>
      <xdr:row>39</xdr:row>
      <xdr:rowOff>129540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779FBD8C-AB61-4AEE-A8A7-D541DCFD3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8398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209550</xdr:colOff>
      <xdr:row>40</xdr:row>
      <xdr:rowOff>131445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7A422D7-29AD-4E96-8F6A-0A0E7763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42303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209550</xdr:colOff>
      <xdr:row>1</xdr:row>
      <xdr:rowOff>114300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7CE3149D-DA3B-4AA9-A32B-E9292A27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05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209550</xdr:colOff>
      <xdr:row>2</xdr:row>
      <xdr:rowOff>131445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EAD4655A-F3B2-46EF-8C03-A2AB9048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81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209550</xdr:colOff>
      <xdr:row>3</xdr:row>
      <xdr:rowOff>131445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DD95B29E-F2AF-49CE-972C-AB09B95C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62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209550</xdr:colOff>
      <xdr:row>4</xdr:row>
      <xdr:rowOff>131445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7BB97C00-C751-4484-A87E-DFA28CFA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43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209550</xdr:colOff>
      <xdr:row>5</xdr:row>
      <xdr:rowOff>129540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A88ABBD0-8024-4C9F-AD62-E5CF972A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7240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209550</xdr:colOff>
      <xdr:row>6</xdr:row>
      <xdr:rowOff>131445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13009A68-3F63-4447-B5B0-84B1C261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105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209550</xdr:colOff>
      <xdr:row>7</xdr:row>
      <xdr:rowOff>131445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DF079EE5-F816-4B20-8C0C-12939D63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486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209550</xdr:colOff>
      <xdr:row>8</xdr:row>
      <xdr:rowOff>131445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2F33EC88-92A7-4B5B-8C0D-DA3BA369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876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209550</xdr:colOff>
      <xdr:row>9</xdr:row>
      <xdr:rowOff>131445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6B7268CD-5C67-463D-BEAB-2FED003A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257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209550</xdr:colOff>
      <xdr:row>10</xdr:row>
      <xdr:rowOff>93345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2E82D7C4-80C4-49B1-8A96-038B2E85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648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209550</xdr:colOff>
      <xdr:row>11</xdr:row>
      <xdr:rowOff>131445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3FC871A4-CD15-4811-A0DA-336B393F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029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209550</xdr:colOff>
      <xdr:row>12</xdr:row>
      <xdr:rowOff>93345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CD6DFA2D-6BAC-4A8B-BE46-338C59A6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410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209550</xdr:colOff>
      <xdr:row>13</xdr:row>
      <xdr:rowOff>131445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9705A1E-0842-44DF-BF7F-F8E94E04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6005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209550</xdr:colOff>
      <xdr:row>14</xdr:row>
      <xdr:rowOff>131445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BB5F76CC-F0C1-4F1A-8C44-D10E4EFD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9911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209550</xdr:colOff>
      <xdr:row>15</xdr:row>
      <xdr:rowOff>131445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C5A37C86-4869-4795-B838-9C8789C8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3816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209550</xdr:colOff>
      <xdr:row>16</xdr:row>
      <xdr:rowOff>93345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4D889216-05FE-46E8-93F1-403BB364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572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209550</xdr:colOff>
      <xdr:row>17</xdr:row>
      <xdr:rowOff>93345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67C0F078-6AE1-4E40-A487-537D7330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953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</xdr:row>
      <xdr:rowOff>0</xdr:rowOff>
    </xdr:from>
    <xdr:to>
      <xdr:col>12</xdr:col>
      <xdr:colOff>209550</xdr:colOff>
      <xdr:row>18</xdr:row>
      <xdr:rowOff>93345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DAD1A44D-CBDD-4E39-8FA8-E2697986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209550</xdr:colOff>
      <xdr:row>19</xdr:row>
      <xdr:rowOff>93345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3C6E9AB-8B07-413B-8420-5F07F35B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534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209550</xdr:colOff>
      <xdr:row>20</xdr:row>
      <xdr:rowOff>93345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16A41A9A-CE85-4181-80CC-6A1B400C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1151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209550</xdr:colOff>
      <xdr:row>21</xdr:row>
      <xdr:rowOff>93345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85F16F64-088B-428E-8480-9ED6A236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209550</xdr:colOff>
      <xdr:row>22</xdr:row>
      <xdr:rowOff>131445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2338B4B0-C99B-42C9-81CB-FCE0CC91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209550</xdr:colOff>
      <xdr:row>23</xdr:row>
      <xdr:rowOff>131445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2C52589B-1D24-48A3-9269-32BAAA2F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277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209550</xdr:colOff>
      <xdr:row>24</xdr:row>
      <xdr:rowOff>129540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9C36C51C-3983-4B9B-9C1F-F177B030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6582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209550</xdr:colOff>
      <xdr:row>25</xdr:row>
      <xdr:rowOff>131445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579225CA-F2AE-4A4C-A488-69CD3D000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848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209550</xdr:colOff>
      <xdr:row>26</xdr:row>
      <xdr:rowOff>133350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12F8AB18-7FF2-40C6-B815-44190DEF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2297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209550</xdr:colOff>
      <xdr:row>27</xdr:row>
      <xdr:rowOff>167640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64C08504-861E-4CAC-81EA-BBA4692A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61072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209550</xdr:colOff>
      <xdr:row>28</xdr:row>
      <xdr:rowOff>133350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84E1D23A-2CB9-4BAA-ABE8-16419876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0012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209550</xdr:colOff>
      <xdr:row>29</xdr:row>
      <xdr:rowOff>131445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9728903A-50E2-47F4-A5AB-D657CC41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209550</xdr:colOff>
      <xdr:row>30</xdr:row>
      <xdr:rowOff>93345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B4050CDE-9286-402F-823A-5A08C280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582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209550</xdr:colOff>
      <xdr:row>31</xdr:row>
      <xdr:rowOff>131445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F7ED2B10-1165-4E4C-BE1D-C3E80749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209550</xdr:colOff>
      <xdr:row>32</xdr:row>
      <xdr:rowOff>131445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C468DDB6-2D82-4A76-AD85-BF1F4E55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344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209550</xdr:colOff>
      <xdr:row>33</xdr:row>
      <xdr:rowOff>133350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55382598-B780-4D30-98C8-B24B9C29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72527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209550</xdr:colOff>
      <xdr:row>34</xdr:row>
      <xdr:rowOff>93345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2BE4F6DA-DC39-4A01-8FE2-C11BE4CA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21158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209550</xdr:colOff>
      <xdr:row>35</xdr:row>
      <xdr:rowOff>131445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839FB39C-190F-4C6C-A20B-EF0C24B3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2506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209550</xdr:colOff>
      <xdr:row>36</xdr:row>
      <xdr:rowOff>131445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522AB558-EA31-44A6-B54B-CF1EC80F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209550</xdr:colOff>
      <xdr:row>37</xdr:row>
      <xdr:rowOff>131445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34E7E2B5-9567-4ED7-8D0E-9CDE21E0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268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209550</xdr:colOff>
      <xdr:row>38</xdr:row>
      <xdr:rowOff>131445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10949390-7B6E-4E0E-8831-B4ACEBD4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209550</xdr:colOff>
      <xdr:row>39</xdr:row>
      <xdr:rowOff>93345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FE922363-9E85-45ED-B237-5B2C759C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839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209550</xdr:colOff>
      <xdr:row>40</xdr:row>
      <xdr:rowOff>93345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3234DD90-2077-4641-9EA8-FAC9A054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30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20</xdr:row>
      <xdr:rowOff>0</xdr:rowOff>
    </xdr:from>
    <xdr:to>
      <xdr:col>24</xdr:col>
      <xdr:colOff>205740</xdr:colOff>
      <xdr:row>20</xdr:row>
      <xdr:rowOff>114300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C630B351-7E54-4AC5-AB8F-4B9ED3BE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115175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21</xdr:row>
      <xdr:rowOff>0</xdr:rowOff>
    </xdr:from>
    <xdr:to>
      <xdr:col>24</xdr:col>
      <xdr:colOff>205740</xdr:colOff>
      <xdr:row>21</xdr:row>
      <xdr:rowOff>135255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C3A32A9D-7A25-4797-8581-92045136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50570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22</xdr:row>
      <xdr:rowOff>7620</xdr:rowOff>
    </xdr:from>
    <xdr:to>
      <xdr:col>24</xdr:col>
      <xdr:colOff>205740</xdr:colOff>
      <xdr:row>22</xdr:row>
      <xdr:rowOff>152400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9A002732-D88D-4F3E-BE67-F4D22BE0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9038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23</xdr:row>
      <xdr:rowOff>15240</xdr:rowOff>
    </xdr:from>
    <xdr:to>
      <xdr:col>24</xdr:col>
      <xdr:colOff>205740</xdr:colOff>
      <xdr:row>23</xdr:row>
      <xdr:rowOff>171450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FC0637-43DF-4877-9B1E-3729E39F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2924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24</xdr:row>
      <xdr:rowOff>22860</xdr:rowOff>
    </xdr:from>
    <xdr:to>
      <xdr:col>24</xdr:col>
      <xdr:colOff>205740</xdr:colOff>
      <xdr:row>24</xdr:row>
      <xdr:rowOff>135255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E60F57A6-84CD-469F-BA41-8BC71B8A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681085"/>
          <a:ext cx="205740" cy="112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25</xdr:row>
      <xdr:rowOff>0</xdr:rowOff>
    </xdr:from>
    <xdr:to>
      <xdr:col>24</xdr:col>
      <xdr:colOff>205740</xdr:colOff>
      <xdr:row>25</xdr:row>
      <xdr:rowOff>135255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D7B4E5C0-13A1-4EEC-B911-E9169216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8487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26</xdr:row>
      <xdr:rowOff>7620</xdr:rowOff>
    </xdr:from>
    <xdr:to>
      <xdr:col>24</xdr:col>
      <xdr:colOff>205740</xdr:colOff>
      <xdr:row>26</xdr:row>
      <xdr:rowOff>152400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8593432D-3A8E-48EC-B436-BC6F0D89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92373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27</xdr:row>
      <xdr:rowOff>15240</xdr:rowOff>
    </xdr:from>
    <xdr:to>
      <xdr:col>24</xdr:col>
      <xdr:colOff>205740</xdr:colOff>
      <xdr:row>27</xdr:row>
      <xdr:rowOff>171450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FFB4F34A-1ECA-4512-AC1A-DE1C20FBB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96259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28</xdr:row>
      <xdr:rowOff>22860</xdr:rowOff>
    </xdr:from>
    <xdr:to>
      <xdr:col>24</xdr:col>
      <xdr:colOff>205740</xdr:colOff>
      <xdr:row>28</xdr:row>
      <xdr:rowOff>167640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70F925F3-1A53-4D63-9A8B-C16AFFCF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02411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29</xdr:row>
      <xdr:rowOff>30480</xdr:rowOff>
    </xdr:from>
    <xdr:to>
      <xdr:col>24</xdr:col>
      <xdr:colOff>205740</xdr:colOff>
      <xdr:row>29</xdr:row>
      <xdr:rowOff>129540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4D9BBA52-52FE-4E24-8A43-CEFB64DA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222230"/>
          <a:ext cx="20574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30</xdr:row>
      <xdr:rowOff>0</xdr:rowOff>
    </xdr:from>
    <xdr:to>
      <xdr:col>24</xdr:col>
      <xdr:colOff>205740</xdr:colOff>
      <xdr:row>30</xdr:row>
      <xdr:rowOff>135255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FFF227B4-0769-4C75-A03C-07BE283D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5822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31</xdr:row>
      <xdr:rowOff>7620</xdr:rowOff>
    </xdr:from>
    <xdr:to>
      <xdr:col>24</xdr:col>
      <xdr:colOff>205740</xdr:colOff>
      <xdr:row>31</xdr:row>
      <xdr:rowOff>114300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17320830-2D29-49A8-ACEE-068AB39A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9708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205740</xdr:colOff>
      <xdr:row>32</xdr:row>
      <xdr:rowOff>135255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DD8E956F-0EDD-4A3A-9955-EEED4718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13442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33</xdr:row>
      <xdr:rowOff>7620</xdr:rowOff>
    </xdr:from>
    <xdr:to>
      <xdr:col>24</xdr:col>
      <xdr:colOff>205740</xdr:colOff>
      <xdr:row>33</xdr:row>
      <xdr:rowOff>152400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3415FAA-0EC0-4893-AD18-51C06FED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173289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34</xdr:row>
      <xdr:rowOff>15240</xdr:rowOff>
    </xdr:from>
    <xdr:to>
      <xdr:col>24</xdr:col>
      <xdr:colOff>205740</xdr:colOff>
      <xdr:row>34</xdr:row>
      <xdr:rowOff>171450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D0273D21-C718-4848-AE19-45A36DEA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131040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35</xdr:row>
      <xdr:rowOff>22860</xdr:rowOff>
    </xdr:from>
    <xdr:to>
      <xdr:col>24</xdr:col>
      <xdr:colOff>205740</xdr:colOff>
      <xdr:row>35</xdr:row>
      <xdr:rowOff>129540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F655BA2B-BA22-41C2-BA79-216B9A7F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52918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205740</xdr:colOff>
      <xdr:row>36</xdr:row>
      <xdr:rowOff>97155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EDC1D77-9B39-4D41-AC9C-6837BB92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8873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205740</xdr:colOff>
      <xdr:row>37</xdr:row>
      <xdr:rowOff>97155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E636A845-11BB-4087-8326-E8EE24E4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2683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205740</xdr:colOff>
      <xdr:row>38</xdr:row>
      <xdr:rowOff>97155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26076A72-3C92-40C7-8020-03D77648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4588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205740</xdr:colOff>
      <xdr:row>39</xdr:row>
      <xdr:rowOff>97155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81001C51-2E03-4CE4-8232-B6CF7945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8398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20</xdr:row>
      <xdr:rowOff>0</xdr:rowOff>
    </xdr:from>
    <xdr:to>
      <xdr:col>24</xdr:col>
      <xdr:colOff>205740</xdr:colOff>
      <xdr:row>20</xdr:row>
      <xdr:rowOff>114300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2FF7528F-F1D9-47A2-98E1-E3CF2879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115175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21</xdr:row>
      <xdr:rowOff>0</xdr:rowOff>
    </xdr:from>
    <xdr:to>
      <xdr:col>24</xdr:col>
      <xdr:colOff>205740</xdr:colOff>
      <xdr:row>21</xdr:row>
      <xdr:rowOff>135255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259AA80A-A9E8-4FE0-8D01-2890CF88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50570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22</xdr:row>
      <xdr:rowOff>7620</xdr:rowOff>
    </xdr:from>
    <xdr:to>
      <xdr:col>24</xdr:col>
      <xdr:colOff>205740</xdr:colOff>
      <xdr:row>22</xdr:row>
      <xdr:rowOff>152400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3C22ED90-8AC0-458E-8C2C-AC783F5F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9038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23</xdr:row>
      <xdr:rowOff>15240</xdr:rowOff>
    </xdr:from>
    <xdr:to>
      <xdr:col>24</xdr:col>
      <xdr:colOff>205740</xdr:colOff>
      <xdr:row>23</xdr:row>
      <xdr:rowOff>171450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6C7546F8-70D5-4765-A579-860A6EC7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2924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24</xdr:row>
      <xdr:rowOff>22860</xdr:rowOff>
    </xdr:from>
    <xdr:to>
      <xdr:col>24</xdr:col>
      <xdr:colOff>205740</xdr:colOff>
      <xdr:row>24</xdr:row>
      <xdr:rowOff>167640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B51A93DC-5F85-40AB-B521-00B00B94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68108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25</xdr:row>
      <xdr:rowOff>30480</xdr:rowOff>
    </xdr:from>
    <xdr:to>
      <xdr:col>24</xdr:col>
      <xdr:colOff>205740</xdr:colOff>
      <xdr:row>25</xdr:row>
      <xdr:rowOff>129540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D87F5FDE-4409-4D9C-A493-2D683C66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879205"/>
          <a:ext cx="20574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26</xdr:row>
      <xdr:rowOff>0</xdr:rowOff>
    </xdr:from>
    <xdr:to>
      <xdr:col>24</xdr:col>
      <xdr:colOff>205740</xdr:colOff>
      <xdr:row>26</xdr:row>
      <xdr:rowOff>135255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1B4D49C8-0BCC-458B-9D3F-56F59E6C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92297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27</xdr:row>
      <xdr:rowOff>7620</xdr:rowOff>
    </xdr:from>
    <xdr:to>
      <xdr:col>24</xdr:col>
      <xdr:colOff>205740</xdr:colOff>
      <xdr:row>27</xdr:row>
      <xdr:rowOff>152400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FCD892EC-9E0A-4739-996A-B9D6DEA3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96183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28</xdr:row>
      <xdr:rowOff>15240</xdr:rowOff>
    </xdr:from>
    <xdr:to>
      <xdr:col>24</xdr:col>
      <xdr:colOff>205740</xdr:colOff>
      <xdr:row>28</xdr:row>
      <xdr:rowOff>129540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56FF0BB2-CABF-4F24-9895-D6F1DE329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016490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29</xdr:row>
      <xdr:rowOff>0</xdr:rowOff>
    </xdr:from>
    <xdr:to>
      <xdr:col>24</xdr:col>
      <xdr:colOff>205740</xdr:colOff>
      <xdr:row>29</xdr:row>
      <xdr:rowOff>135255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326C6392-B8E0-4CF1-AA52-89FEF7D6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1917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30</xdr:row>
      <xdr:rowOff>7620</xdr:rowOff>
    </xdr:from>
    <xdr:to>
      <xdr:col>24</xdr:col>
      <xdr:colOff>205740</xdr:colOff>
      <xdr:row>30</xdr:row>
      <xdr:rowOff>114300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B7EB2A16-137D-4585-BCC7-931B9F6D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5898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31</xdr:row>
      <xdr:rowOff>0</xdr:rowOff>
    </xdr:from>
    <xdr:to>
      <xdr:col>24</xdr:col>
      <xdr:colOff>205740</xdr:colOff>
      <xdr:row>31</xdr:row>
      <xdr:rowOff>135255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3957F4DB-2A61-478D-A5AA-B63F69D0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9632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32</xdr:row>
      <xdr:rowOff>7620</xdr:rowOff>
    </xdr:from>
    <xdr:to>
      <xdr:col>24</xdr:col>
      <xdr:colOff>205740</xdr:colOff>
      <xdr:row>32</xdr:row>
      <xdr:rowOff>114300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2C13241C-46A3-44FA-8521-E4DCED95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13518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33</xdr:row>
      <xdr:rowOff>0</xdr:rowOff>
    </xdr:from>
    <xdr:to>
      <xdr:col>24</xdr:col>
      <xdr:colOff>205740</xdr:colOff>
      <xdr:row>33</xdr:row>
      <xdr:rowOff>97155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9496C8CA-65F9-4ED9-B01E-C3C62162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172527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205740</xdr:colOff>
      <xdr:row>34</xdr:row>
      <xdr:rowOff>97155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A78AF0CB-019F-4F7F-9C3D-8C1A1A50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11580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205740</xdr:colOff>
      <xdr:row>35</xdr:row>
      <xdr:rowOff>135255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15ABE71E-B839-47BC-B8F1-C8A397F8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5063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36</xdr:row>
      <xdr:rowOff>7620</xdr:rowOff>
    </xdr:from>
    <xdr:to>
      <xdr:col>24</xdr:col>
      <xdr:colOff>205740</xdr:colOff>
      <xdr:row>36</xdr:row>
      <xdr:rowOff>135255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2A8C4493-738A-4247-B159-F7B55EF6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894945"/>
          <a:ext cx="205740" cy="1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205740</xdr:colOff>
      <xdr:row>37</xdr:row>
      <xdr:rowOff>135255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85C2911D-E294-4754-BCE1-0B2A34C2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2683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38</xdr:row>
      <xdr:rowOff>7620</xdr:rowOff>
    </xdr:from>
    <xdr:to>
      <xdr:col>24</xdr:col>
      <xdr:colOff>205740</xdr:colOff>
      <xdr:row>38</xdr:row>
      <xdr:rowOff>152400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CA6E93CD-0DA6-4B17-89F7-AFDB1368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4664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39</xdr:row>
      <xdr:rowOff>15240</xdr:rowOff>
    </xdr:from>
    <xdr:to>
      <xdr:col>24</xdr:col>
      <xdr:colOff>205740</xdr:colOff>
      <xdr:row>39</xdr:row>
      <xdr:rowOff>167640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7EA44212-4EB4-4F71-8E15-5FEDFF45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855065"/>
          <a:ext cx="20574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205740</xdr:colOff>
      <xdr:row>41</xdr:row>
      <xdr:rowOff>97155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DFEE68C6-DEED-411F-B4EC-841A136D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442085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205740</xdr:colOff>
      <xdr:row>42</xdr:row>
      <xdr:rowOff>135255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10FAC01A-C97E-4AFD-92CB-362BF04E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48018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20</xdr:row>
      <xdr:rowOff>0</xdr:rowOff>
    </xdr:from>
    <xdr:to>
      <xdr:col>32</xdr:col>
      <xdr:colOff>209550</xdr:colOff>
      <xdr:row>20</xdr:row>
      <xdr:rowOff>114300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15563BFE-7C26-459A-83A6-41BA2962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7115175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209550</xdr:colOff>
      <xdr:row>21</xdr:row>
      <xdr:rowOff>131445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85340261-2785-4877-9C00-F485B6CB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75057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209550</xdr:colOff>
      <xdr:row>22</xdr:row>
      <xdr:rowOff>93345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59FA7DBE-37FC-4782-B816-4D3096D1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78962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209550</xdr:colOff>
      <xdr:row>23</xdr:row>
      <xdr:rowOff>131445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28674141-4A85-476D-ACF1-73B052F2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8277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24</xdr:row>
      <xdr:rowOff>0</xdr:rowOff>
    </xdr:from>
    <xdr:to>
      <xdr:col>32</xdr:col>
      <xdr:colOff>209550</xdr:colOff>
      <xdr:row>24</xdr:row>
      <xdr:rowOff>131445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27BA2652-2859-41DC-BDFC-612B146F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8658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25</xdr:row>
      <xdr:rowOff>0</xdr:rowOff>
    </xdr:from>
    <xdr:to>
      <xdr:col>32</xdr:col>
      <xdr:colOff>209550</xdr:colOff>
      <xdr:row>25</xdr:row>
      <xdr:rowOff>131445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9BA99B8-9E03-454C-A63B-6AE9CD01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8848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26</xdr:row>
      <xdr:rowOff>0</xdr:rowOff>
    </xdr:from>
    <xdr:to>
      <xdr:col>32</xdr:col>
      <xdr:colOff>209550</xdr:colOff>
      <xdr:row>26</xdr:row>
      <xdr:rowOff>131445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8AC4E795-839A-4C6E-AB49-E27A7F04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9229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209550</xdr:colOff>
      <xdr:row>27</xdr:row>
      <xdr:rowOff>131445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6143A5A8-40FE-4BAF-9288-09390D19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9610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209550</xdr:colOff>
      <xdr:row>28</xdr:row>
      <xdr:rowOff>131445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5A42D56B-4095-4359-8C2A-E7FC0A8C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00012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29</xdr:row>
      <xdr:rowOff>0</xdr:rowOff>
    </xdr:from>
    <xdr:to>
      <xdr:col>32</xdr:col>
      <xdr:colOff>209550</xdr:colOff>
      <xdr:row>29</xdr:row>
      <xdr:rowOff>129540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E80F0D45-ED2D-4072-929E-701F9A52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0191750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30</xdr:row>
      <xdr:rowOff>0</xdr:rowOff>
    </xdr:from>
    <xdr:to>
      <xdr:col>32</xdr:col>
      <xdr:colOff>209550</xdr:colOff>
      <xdr:row>30</xdr:row>
      <xdr:rowOff>93345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BBDAFB52-AF50-4819-BC01-0A248679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0582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31</xdr:row>
      <xdr:rowOff>0</xdr:rowOff>
    </xdr:from>
    <xdr:to>
      <xdr:col>32</xdr:col>
      <xdr:colOff>209550</xdr:colOff>
      <xdr:row>31</xdr:row>
      <xdr:rowOff>93345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D3D2E469-CC7C-42D6-9F21-CB1F0B6F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0963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32</xdr:row>
      <xdr:rowOff>0</xdr:rowOff>
    </xdr:from>
    <xdr:to>
      <xdr:col>32</xdr:col>
      <xdr:colOff>209550</xdr:colOff>
      <xdr:row>32</xdr:row>
      <xdr:rowOff>93345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BDA6AB-4D1F-41F3-A434-89F9AA98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1344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33</xdr:row>
      <xdr:rowOff>0</xdr:rowOff>
    </xdr:from>
    <xdr:to>
      <xdr:col>32</xdr:col>
      <xdr:colOff>209550</xdr:colOff>
      <xdr:row>33</xdr:row>
      <xdr:rowOff>131445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C1C4FDB7-E4D6-4393-9CE1-3A20B162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1725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34</xdr:row>
      <xdr:rowOff>0</xdr:rowOff>
    </xdr:from>
    <xdr:to>
      <xdr:col>32</xdr:col>
      <xdr:colOff>209550</xdr:colOff>
      <xdr:row>34</xdr:row>
      <xdr:rowOff>93345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1BF1FE4A-A3E3-45CB-9CC5-E306A91A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21158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35</xdr:row>
      <xdr:rowOff>0</xdr:rowOff>
    </xdr:from>
    <xdr:to>
      <xdr:col>32</xdr:col>
      <xdr:colOff>209550</xdr:colOff>
      <xdr:row>35</xdr:row>
      <xdr:rowOff>133350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E9FFA4E1-D22B-43D2-B447-6A67F540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2506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36</xdr:row>
      <xdr:rowOff>0</xdr:rowOff>
    </xdr:from>
    <xdr:to>
      <xdr:col>32</xdr:col>
      <xdr:colOff>209550</xdr:colOff>
      <xdr:row>36</xdr:row>
      <xdr:rowOff>131445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B06B31FA-1414-48C7-BD10-32F44B61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37</xdr:row>
      <xdr:rowOff>0</xdr:rowOff>
    </xdr:from>
    <xdr:to>
      <xdr:col>32</xdr:col>
      <xdr:colOff>209550</xdr:colOff>
      <xdr:row>37</xdr:row>
      <xdr:rowOff>131445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B826D74B-FCFB-4A79-BB6C-1DD6AEB3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3268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38</xdr:row>
      <xdr:rowOff>0</xdr:rowOff>
    </xdr:from>
    <xdr:to>
      <xdr:col>32</xdr:col>
      <xdr:colOff>209550</xdr:colOff>
      <xdr:row>38</xdr:row>
      <xdr:rowOff>131445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EF7FA3D7-8856-4D96-8F04-F81ABA20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39</xdr:row>
      <xdr:rowOff>0</xdr:rowOff>
    </xdr:from>
    <xdr:to>
      <xdr:col>32</xdr:col>
      <xdr:colOff>209550</xdr:colOff>
      <xdr:row>39</xdr:row>
      <xdr:rowOff>93345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F6E6FC8C-EE6B-42EC-9DB9-4BBB4CA8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3839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40</xdr:row>
      <xdr:rowOff>0</xdr:rowOff>
    </xdr:from>
    <xdr:to>
      <xdr:col>32</xdr:col>
      <xdr:colOff>209550</xdr:colOff>
      <xdr:row>40</xdr:row>
      <xdr:rowOff>93345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FF81B1C-0B69-4983-A456-B0683F9E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4230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209550</xdr:colOff>
      <xdr:row>41</xdr:row>
      <xdr:rowOff>93345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A738C15A-1978-4017-BD4F-75BC19DC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44208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42</xdr:row>
      <xdr:rowOff>0</xdr:rowOff>
    </xdr:from>
    <xdr:to>
      <xdr:col>32</xdr:col>
      <xdr:colOff>209550</xdr:colOff>
      <xdr:row>42</xdr:row>
      <xdr:rowOff>131445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5EB2A76E-8D66-4CA9-AFA8-0A1A23D8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48018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43</xdr:row>
      <xdr:rowOff>0</xdr:rowOff>
    </xdr:from>
    <xdr:to>
      <xdr:col>32</xdr:col>
      <xdr:colOff>209550</xdr:colOff>
      <xdr:row>43</xdr:row>
      <xdr:rowOff>131445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68EE6276-AEA0-4839-A060-71341CCC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51828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44</xdr:row>
      <xdr:rowOff>0</xdr:rowOff>
    </xdr:from>
    <xdr:to>
      <xdr:col>32</xdr:col>
      <xdr:colOff>209550</xdr:colOff>
      <xdr:row>44</xdr:row>
      <xdr:rowOff>93345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3CFD2B26-6ABF-4C9A-B769-1B7B8FFF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5373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45</xdr:row>
      <xdr:rowOff>0</xdr:rowOff>
    </xdr:from>
    <xdr:to>
      <xdr:col>32</xdr:col>
      <xdr:colOff>209550</xdr:colOff>
      <xdr:row>45</xdr:row>
      <xdr:rowOff>131445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B89D8BC4-C88B-487A-B880-155C698B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55638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46</xdr:row>
      <xdr:rowOff>0</xdr:rowOff>
    </xdr:from>
    <xdr:to>
      <xdr:col>32</xdr:col>
      <xdr:colOff>209550</xdr:colOff>
      <xdr:row>46</xdr:row>
      <xdr:rowOff>152400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DC8C6917-11D3-43A2-AA0F-1EDB0D06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57543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47</xdr:row>
      <xdr:rowOff>0</xdr:rowOff>
    </xdr:from>
    <xdr:to>
      <xdr:col>32</xdr:col>
      <xdr:colOff>209550</xdr:colOff>
      <xdr:row>47</xdr:row>
      <xdr:rowOff>93345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54D3AF0A-031B-4E44-8790-71BD2D855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59448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48</xdr:row>
      <xdr:rowOff>0</xdr:rowOff>
    </xdr:from>
    <xdr:to>
      <xdr:col>32</xdr:col>
      <xdr:colOff>209550</xdr:colOff>
      <xdr:row>48</xdr:row>
      <xdr:rowOff>93345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7F07B51D-D632-4342-8FDE-958794FA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63258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20</xdr:row>
      <xdr:rowOff>0</xdr:rowOff>
    </xdr:from>
    <xdr:to>
      <xdr:col>40</xdr:col>
      <xdr:colOff>205740</xdr:colOff>
      <xdr:row>20</xdr:row>
      <xdr:rowOff>135255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3C4E3971-272C-488D-97E8-C96E3C7D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71151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21</xdr:row>
      <xdr:rowOff>0</xdr:rowOff>
    </xdr:from>
    <xdr:to>
      <xdr:col>40</xdr:col>
      <xdr:colOff>205740</xdr:colOff>
      <xdr:row>21</xdr:row>
      <xdr:rowOff>114300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6E3AFE20-D52A-455B-94B8-EAF6791F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7505700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22</xdr:row>
      <xdr:rowOff>0</xdr:rowOff>
    </xdr:from>
    <xdr:to>
      <xdr:col>40</xdr:col>
      <xdr:colOff>205740</xdr:colOff>
      <xdr:row>22</xdr:row>
      <xdr:rowOff>97155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C2693101-FA72-479B-9F12-8B56A0B6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78962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23</xdr:row>
      <xdr:rowOff>0</xdr:rowOff>
    </xdr:from>
    <xdr:to>
      <xdr:col>40</xdr:col>
      <xdr:colOff>205740</xdr:colOff>
      <xdr:row>23</xdr:row>
      <xdr:rowOff>135255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DBD96F69-4083-4129-8393-AB58B975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82772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24</xdr:row>
      <xdr:rowOff>0</xdr:rowOff>
    </xdr:from>
    <xdr:to>
      <xdr:col>40</xdr:col>
      <xdr:colOff>205740</xdr:colOff>
      <xdr:row>24</xdr:row>
      <xdr:rowOff>135255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11785F29-E357-4845-9484-FF38D9F1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86582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25</xdr:row>
      <xdr:rowOff>0</xdr:rowOff>
    </xdr:from>
    <xdr:to>
      <xdr:col>40</xdr:col>
      <xdr:colOff>205740</xdr:colOff>
      <xdr:row>25</xdr:row>
      <xdr:rowOff>135255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7CE1D1EB-B72E-4A31-A6A5-C85B968E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88487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26</xdr:row>
      <xdr:rowOff>0</xdr:rowOff>
    </xdr:from>
    <xdr:to>
      <xdr:col>40</xdr:col>
      <xdr:colOff>205740</xdr:colOff>
      <xdr:row>26</xdr:row>
      <xdr:rowOff>135255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CB739C02-3283-47DA-8670-2157B96D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92297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27</xdr:row>
      <xdr:rowOff>0</xdr:rowOff>
    </xdr:from>
    <xdr:to>
      <xdr:col>40</xdr:col>
      <xdr:colOff>205740</xdr:colOff>
      <xdr:row>27</xdr:row>
      <xdr:rowOff>135255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26F56D52-561E-4C74-B526-5094849C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96107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28</xdr:row>
      <xdr:rowOff>0</xdr:rowOff>
    </xdr:from>
    <xdr:to>
      <xdr:col>40</xdr:col>
      <xdr:colOff>205740</xdr:colOff>
      <xdr:row>28</xdr:row>
      <xdr:rowOff>133350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77ADC597-934A-489C-8C23-A2513C8F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0001250"/>
          <a:ext cx="20574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29</xdr:row>
      <xdr:rowOff>0</xdr:rowOff>
    </xdr:from>
    <xdr:to>
      <xdr:col>40</xdr:col>
      <xdr:colOff>205740</xdr:colOff>
      <xdr:row>29</xdr:row>
      <xdr:rowOff>135255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DB6BC940-1E7F-42B4-9FC4-9E7E9538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01917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30</xdr:row>
      <xdr:rowOff>0</xdr:rowOff>
    </xdr:from>
    <xdr:to>
      <xdr:col>40</xdr:col>
      <xdr:colOff>205740</xdr:colOff>
      <xdr:row>30</xdr:row>
      <xdr:rowOff>97155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C4277868-0A72-4360-AA11-61002D9E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058227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31</xdr:row>
      <xdr:rowOff>0</xdr:rowOff>
    </xdr:from>
    <xdr:to>
      <xdr:col>40</xdr:col>
      <xdr:colOff>205740</xdr:colOff>
      <xdr:row>31</xdr:row>
      <xdr:rowOff>97155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6E6A5C71-EB42-4DFB-AE47-0EDF8DD3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096327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32</xdr:row>
      <xdr:rowOff>0</xdr:rowOff>
    </xdr:from>
    <xdr:to>
      <xdr:col>40</xdr:col>
      <xdr:colOff>205740</xdr:colOff>
      <xdr:row>32</xdr:row>
      <xdr:rowOff>135255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6DBD36AF-4F48-4EE2-BC11-E2374CEE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13442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33</xdr:row>
      <xdr:rowOff>0</xdr:rowOff>
    </xdr:from>
    <xdr:to>
      <xdr:col>40</xdr:col>
      <xdr:colOff>205740</xdr:colOff>
      <xdr:row>33</xdr:row>
      <xdr:rowOff>97155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A59DC36B-FF57-43DB-9CA7-997C371F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172527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34</xdr:row>
      <xdr:rowOff>0</xdr:rowOff>
    </xdr:from>
    <xdr:to>
      <xdr:col>40</xdr:col>
      <xdr:colOff>205740</xdr:colOff>
      <xdr:row>34</xdr:row>
      <xdr:rowOff>135255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EF1FE3B8-E993-48AD-BFB7-606CB1F0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211580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35</xdr:row>
      <xdr:rowOff>0</xdr:rowOff>
    </xdr:from>
    <xdr:to>
      <xdr:col>40</xdr:col>
      <xdr:colOff>205740</xdr:colOff>
      <xdr:row>35</xdr:row>
      <xdr:rowOff>129540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E2A20B0B-C08D-47A0-9A97-6229852D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2506325"/>
          <a:ext cx="20574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36</xdr:row>
      <xdr:rowOff>0</xdr:rowOff>
    </xdr:from>
    <xdr:to>
      <xdr:col>40</xdr:col>
      <xdr:colOff>205740</xdr:colOff>
      <xdr:row>36</xdr:row>
      <xdr:rowOff>135255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B1B9DBDD-4E61-4ADF-A980-B6CD6360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28873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37</xdr:row>
      <xdr:rowOff>0</xdr:rowOff>
    </xdr:from>
    <xdr:to>
      <xdr:col>40</xdr:col>
      <xdr:colOff>205740</xdr:colOff>
      <xdr:row>37</xdr:row>
      <xdr:rowOff>152400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AFED4956-213D-4583-8964-C89DC719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3268325"/>
          <a:ext cx="20574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38</xdr:row>
      <xdr:rowOff>0</xdr:rowOff>
    </xdr:from>
    <xdr:to>
      <xdr:col>40</xdr:col>
      <xdr:colOff>205740</xdr:colOff>
      <xdr:row>38</xdr:row>
      <xdr:rowOff>135255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94868411-6DF1-4195-85DE-C68A9166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34588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39</xdr:row>
      <xdr:rowOff>0</xdr:rowOff>
    </xdr:from>
    <xdr:to>
      <xdr:col>40</xdr:col>
      <xdr:colOff>205740</xdr:colOff>
      <xdr:row>39</xdr:row>
      <xdr:rowOff>135255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1A974601-D2D6-4930-A2B4-B81A189C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38398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40</xdr:row>
      <xdr:rowOff>0</xdr:rowOff>
    </xdr:from>
    <xdr:to>
      <xdr:col>40</xdr:col>
      <xdr:colOff>205740</xdr:colOff>
      <xdr:row>40</xdr:row>
      <xdr:rowOff>135255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5A83D585-8280-4B9B-B9E8-0A5FBD0B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42303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41</xdr:row>
      <xdr:rowOff>0</xdr:rowOff>
    </xdr:from>
    <xdr:to>
      <xdr:col>40</xdr:col>
      <xdr:colOff>205740</xdr:colOff>
      <xdr:row>41</xdr:row>
      <xdr:rowOff>133350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3ACB27D5-D2F5-4B17-969B-266F8212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4420850"/>
          <a:ext cx="20574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42</xdr:row>
      <xdr:rowOff>0</xdr:rowOff>
    </xdr:from>
    <xdr:to>
      <xdr:col>40</xdr:col>
      <xdr:colOff>205740</xdr:colOff>
      <xdr:row>42</xdr:row>
      <xdr:rowOff>135255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B1013791-85BE-4773-B3D8-7C380B37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48018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43</xdr:row>
      <xdr:rowOff>0</xdr:rowOff>
    </xdr:from>
    <xdr:to>
      <xdr:col>40</xdr:col>
      <xdr:colOff>205740</xdr:colOff>
      <xdr:row>43</xdr:row>
      <xdr:rowOff>135255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4C499FDF-F296-4AE7-9E9C-935C7148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51828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44</xdr:row>
      <xdr:rowOff>0</xdr:rowOff>
    </xdr:from>
    <xdr:to>
      <xdr:col>40</xdr:col>
      <xdr:colOff>205740</xdr:colOff>
      <xdr:row>44</xdr:row>
      <xdr:rowOff>135255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A14DF203-0910-4D0B-B30E-6363E1A7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53733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45</xdr:row>
      <xdr:rowOff>0</xdr:rowOff>
    </xdr:from>
    <xdr:to>
      <xdr:col>40</xdr:col>
      <xdr:colOff>205740</xdr:colOff>
      <xdr:row>45</xdr:row>
      <xdr:rowOff>133350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8ADC7845-513E-4ABB-8E0E-A865A803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5563850"/>
          <a:ext cx="20574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46</xdr:row>
      <xdr:rowOff>0</xdr:rowOff>
    </xdr:from>
    <xdr:to>
      <xdr:col>40</xdr:col>
      <xdr:colOff>205740</xdr:colOff>
      <xdr:row>46</xdr:row>
      <xdr:rowOff>135255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4CBFF005-CB6D-46B0-B91C-3BE3973D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57543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47</xdr:row>
      <xdr:rowOff>0</xdr:rowOff>
    </xdr:from>
    <xdr:to>
      <xdr:col>40</xdr:col>
      <xdr:colOff>205740</xdr:colOff>
      <xdr:row>47</xdr:row>
      <xdr:rowOff>97155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CB98A94D-C5F2-4580-BB2A-0F3EE1FD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594485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48</xdr:row>
      <xdr:rowOff>0</xdr:rowOff>
    </xdr:from>
    <xdr:to>
      <xdr:col>40</xdr:col>
      <xdr:colOff>205740</xdr:colOff>
      <xdr:row>48</xdr:row>
      <xdr:rowOff>135255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4D41388F-6DE0-4D22-B0FB-8CF10CC0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63258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49</xdr:row>
      <xdr:rowOff>0</xdr:rowOff>
    </xdr:from>
    <xdr:to>
      <xdr:col>40</xdr:col>
      <xdr:colOff>205740</xdr:colOff>
      <xdr:row>49</xdr:row>
      <xdr:rowOff>135255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4F33623D-A83E-47C0-88B1-38C5D579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67068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50</xdr:row>
      <xdr:rowOff>7620</xdr:rowOff>
    </xdr:from>
    <xdr:to>
      <xdr:col>40</xdr:col>
      <xdr:colOff>205740</xdr:colOff>
      <xdr:row>50</xdr:row>
      <xdr:rowOff>152400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9BE0C291-0B6A-48F9-B751-C4171C19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709547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51</xdr:row>
      <xdr:rowOff>0</xdr:rowOff>
    </xdr:from>
    <xdr:to>
      <xdr:col>40</xdr:col>
      <xdr:colOff>205740</xdr:colOff>
      <xdr:row>51</xdr:row>
      <xdr:rowOff>135255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5D61C223-84F4-4D1F-8DB4-ACED9057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72783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52</xdr:row>
      <xdr:rowOff>7620</xdr:rowOff>
    </xdr:from>
    <xdr:to>
      <xdr:col>40</xdr:col>
      <xdr:colOff>205740</xdr:colOff>
      <xdr:row>52</xdr:row>
      <xdr:rowOff>152400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B9BC7A05-2ABC-43D1-9AA4-336E1F22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747647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53</xdr:row>
      <xdr:rowOff>15240</xdr:rowOff>
    </xdr:from>
    <xdr:to>
      <xdr:col>40</xdr:col>
      <xdr:colOff>205740</xdr:colOff>
      <xdr:row>53</xdr:row>
      <xdr:rowOff>171450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6E126978-6A1B-4838-AFD4-963E0744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7674590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54</xdr:row>
      <xdr:rowOff>22860</xdr:rowOff>
    </xdr:from>
    <xdr:to>
      <xdr:col>40</xdr:col>
      <xdr:colOff>205740</xdr:colOff>
      <xdr:row>54</xdr:row>
      <xdr:rowOff>167640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2664549A-279E-4D1E-97D7-0E57CBCD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787271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55</xdr:row>
      <xdr:rowOff>30480</xdr:rowOff>
    </xdr:from>
    <xdr:to>
      <xdr:col>40</xdr:col>
      <xdr:colOff>205740</xdr:colOff>
      <xdr:row>55</xdr:row>
      <xdr:rowOff>129540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E5657264-DF3F-47FD-86B5-7F3D8B53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8261330"/>
          <a:ext cx="20574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56</xdr:row>
      <xdr:rowOff>0</xdr:rowOff>
    </xdr:from>
    <xdr:to>
      <xdr:col>40</xdr:col>
      <xdr:colOff>205740</xdr:colOff>
      <xdr:row>56</xdr:row>
      <xdr:rowOff>135255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3D11CD03-FF94-4CB4-845D-785F6D2F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84213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57</xdr:row>
      <xdr:rowOff>7620</xdr:rowOff>
    </xdr:from>
    <xdr:to>
      <xdr:col>40</xdr:col>
      <xdr:colOff>205740</xdr:colOff>
      <xdr:row>57</xdr:row>
      <xdr:rowOff>152400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1C8F2CE-B921-4D67-91CE-248E93F6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880997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58</xdr:row>
      <xdr:rowOff>15240</xdr:rowOff>
    </xdr:from>
    <xdr:to>
      <xdr:col>40</xdr:col>
      <xdr:colOff>205740</xdr:colOff>
      <xdr:row>58</xdr:row>
      <xdr:rowOff>167640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397DF2A6-3735-474C-8692-D1211021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9198590"/>
          <a:ext cx="20574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0</xdr:rowOff>
    </xdr:from>
    <xdr:ext cx="209550" cy="114300"/>
    <xdr:pic>
      <xdr:nvPicPr>
        <xdr:cNvPr id="233" name="Picture 232">
          <a:extLst>
            <a:ext uri="{FF2B5EF4-FFF2-40B4-BE49-F238E27FC236}">
              <a16:creationId xmlns:a16="http://schemas.microsoft.com/office/drawing/2014/main" id="{5DEA4E7A-E6A9-4095-9A06-B310CDA58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209550" cy="131445"/>
    <xdr:pic>
      <xdr:nvPicPr>
        <xdr:cNvPr id="234" name="Picture 233">
          <a:extLst>
            <a:ext uri="{FF2B5EF4-FFF2-40B4-BE49-F238E27FC236}">
              <a16:creationId xmlns:a16="http://schemas.microsoft.com/office/drawing/2014/main" id="{7C5C505D-4E85-4856-91E7-69E37E4F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209550" cy="131445"/>
    <xdr:pic>
      <xdr:nvPicPr>
        <xdr:cNvPr id="235" name="Picture 234">
          <a:extLst>
            <a:ext uri="{FF2B5EF4-FFF2-40B4-BE49-F238E27FC236}">
              <a16:creationId xmlns:a16="http://schemas.microsoft.com/office/drawing/2014/main" id="{77AB1E3E-7B86-42D2-8808-E39AAB3C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209550" cy="131445"/>
    <xdr:pic>
      <xdr:nvPicPr>
        <xdr:cNvPr id="236" name="Picture 235">
          <a:extLst>
            <a:ext uri="{FF2B5EF4-FFF2-40B4-BE49-F238E27FC236}">
              <a16:creationId xmlns:a16="http://schemas.microsoft.com/office/drawing/2014/main" id="{6A90EBE4-1312-41CF-897D-1FB5A296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209550" cy="131445"/>
    <xdr:pic>
      <xdr:nvPicPr>
        <xdr:cNvPr id="237" name="Picture 236">
          <a:extLst>
            <a:ext uri="{FF2B5EF4-FFF2-40B4-BE49-F238E27FC236}">
              <a16:creationId xmlns:a16="http://schemas.microsoft.com/office/drawing/2014/main" id="{BB66E917-C2B9-4199-8D79-538A4114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209550" cy="129540"/>
    <xdr:pic>
      <xdr:nvPicPr>
        <xdr:cNvPr id="238" name="Picture 237">
          <a:extLst>
            <a:ext uri="{FF2B5EF4-FFF2-40B4-BE49-F238E27FC236}">
              <a16:creationId xmlns:a16="http://schemas.microsoft.com/office/drawing/2014/main" id="{EFBD4DED-DB08-44B0-B740-45410537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209550" cy="131445"/>
    <xdr:pic>
      <xdr:nvPicPr>
        <xdr:cNvPr id="239" name="Picture 238">
          <a:extLst>
            <a:ext uri="{FF2B5EF4-FFF2-40B4-BE49-F238E27FC236}">
              <a16:creationId xmlns:a16="http://schemas.microsoft.com/office/drawing/2014/main" id="{D82A97AC-27F2-4135-A293-AE9F3A28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209550" cy="93345"/>
    <xdr:pic>
      <xdr:nvPicPr>
        <xdr:cNvPr id="240" name="Picture 239">
          <a:extLst>
            <a:ext uri="{FF2B5EF4-FFF2-40B4-BE49-F238E27FC236}">
              <a16:creationId xmlns:a16="http://schemas.microsoft.com/office/drawing/2014/main" id="{D5B405B0-F0B8-4C39-811C-04398404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209550" cy="131445"/>
    <xdr:pic>
      <xdr:nvPicPr>
        <xdr:cNvPr id="241" name="Picture 240">
          <a:extLst>
            <a:ext uri="{FF2B5EF4-FFF2-40B4-BE49-F238E27FC236}">
              <a16:creationId xmlns:a16="http://schemas.microsoft.com/office/drawing/2014/main" id="{22B9B7EE-30BA-444D-89A5-6689B0C6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209550" cy="93345"/>
    <xdr:pic>
      <xdr:nvPicPr>
        <xdr:cNvPr id="242" name="Picture 241">
          <a:extLst>
            <a:ext uri="{FF2B5EF4-FFF2-40B4-BE49-F238E27FC236}">
              <a16:creationId xmlns:a16="http://schemas.microsoft.com/office/drawing/2014/main" id="{C95B2294-F3D2-4A81-960F-E2181E5D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209550" cy="131445"/>
    <xdr:pic>
      <xdr:nvPicPr>
        <xdr:cNvPr id="243" name="Picture 242">
          <a:extLst>
            <a:ext uri="{FF2B5EF4-FFF2-40B4-BE49-F238E27FC236}">
              <a16:creationId xmlns:a16="http://schemas.microsoft.com/office/drawing/2014/main" id="{B9BEC61B-AE36-44AC-BCA4-57F17F0D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09550" cy="129540"/>
    <xdr:pic>
      <xdr:nvPicPr>
        <xdr:cNvPr id="244" name="Picture 243">
          <a:extLst>
            <a:ext uri="{FF2B5EF4-FFF2-40B4-BE49-F238E27FC236}">
              <a16:creationId xmlns:a16="http://schemas.microsoft.com/office/drawing/2014/main" id="{EC2F34C0-8024-446C-A8B7-1017D4F9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007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209550" cy="131445"/>
    <xdr:pic>
      <xdr:nvPicPr>
        <xdr:cNvPr id="245" name="Picture 244">
          <a:extLst>
            <a:ext uri="{FF2B5EF4-FFF2-40B4-BE49-F238E27FC236}">
              <a16:creationId xmlns:a16="http://schemas.microsoft.com/office/drawing/2014/main" id="{A07C5835-4A67-415A-A43F-1A109576D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209550" cy="93345"/>
    <xdr:pic>
      <xdr:nvPicPr>
        <xdr:cNvPr id="246" name="Picture 245">
          <a:extLst>
            <a:ext uri="{FF2B5EF4-FFF2-40B4-BE49-F238E27FC236}">
              <a16:creationId xmlns:a16="http://schemas.microsoft.com/office/drawing/2014/main" id="{47A7A512-FEF5-4E11-9BC0-501AA23D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209550" cy="131445"/>
    <xdr:pic>
      <xdr:nvPicPr>
        <xdr:cNvPr id="247" name="Picture 246">
          <a:extLst>
            <a:ext uri="{FF2B5EF4-FFF2-40B4-BE49-F238E27FC236}">
              <a16:creationId xmlns:a16="http://schemas.microsoft.com/office/drawing/2014/main" id="{B6F8A47F-A3B4-4452-93EF-D514D031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209550" cy="93345"/>
    <xdr:pic>
      <xdr:nvPicPr>
        <xdr:cNvPr id="248" name="Picture 247">
          <a:extLst>
            <a:ext uri="{FF2B5EF4-FFF2-40B4-BE49-F238E27FC236}">
              <a16:creationId xmlns:a16="http://schemas.microsoft.com/office/drawing/2014/main" id="{229A7CF8-AE27-4B4A-AACF-A604E994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2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209550" cy="131445"/>
    <xdr:pic>
      <xdr:nvPicPr>
        <xdr:cNvPr id="249" name="Picture 248">
          <a:extLst>
            <a:ext uri="{FF2B5EF4-FFF2-40B4-BE49-F238E27FC236}">
              <a16:creationId xmlns:a16="http://schemas.microsoft.com/office/drawing/2014/main" id="{417C30B0-3926-486D-A882-E2ABEE76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209550" cy="93345"/>
    <xdr:pic>
      <xdr:nvPicPr>
        <xdr:cNvPr id="250" name="Picture 249">
          <a:extLst>
            <a:ext uri="{FF2B5EF4-FFF2-40B4-BE49-F238E27FC236}">
              <a16:creationId xmlns:a16="http://schemas.microsoft.com/office/drawing/2014/main" id="{C09FD709-0556-4693-82F8-54422BE5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209550" cy="131445"/>
    <xdr:pic>
      <xdr:nvPicPr>
        <xdr:cNvPr id="251" name="Picture 250">
          <a:extLst>
            <a:ext uri="{FF2B5EF4-FFF2-40B4-BE49-F238E27FC236}">
              <a16:creationId xmlns:a16="http://schemas.microsoft.com/office/drawing/2014/main" id="{771DA3C0-0D39-40A1-ADA6-6FBCAE92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209550" cy="131445"/>
    <xdr:pic>
      <xdr:nvPicPr>
        <xdr:cNvPr id="252" name="Picture 251">
          <a:extLst>
            <a:ext uri="{FF2B5EF4-FFF2-40B4-BE49-F238E27FC236}">
              <a16:creationId xmlns:a16="http://schemas.microsoft.com/office/drawing/2014/main" id="{800D53DD-4E18-4A6B-8D31-9E27AC1B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209550" cy="93345"/>
    <xdr:pic>
      <xdr:nvPicPr>
        <xdr:cNvPr id="253" name="Picture 252">
          <a:extLst>
            <a:ext uri="{FF2B5EF4-FFF2-40B4-BE49-F238E27FC236}">
              <a16:creationId xmlns:a16="http://schemas.microsoft.com/office/drawing/2014/main" id="{3B23D7F8-1FE0-417E-95B9-CCED9FF1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209550" cy="131445"/>
    <xdr:pic>
      <xdr:nvPicPr>
        <xdr:cNvPr id="254" name="Picture 253">
          <a:extLst>
            <a:ext uri="{FF2B5EF4-FFF2-40B4-BE49-F238E27FC236}">
              <a16:creationId xmlns:a16="http://schemas.microsoft.com/office/drawing/2014/main" id="{EA3A63BF-390D-41CC-947E-8A581B97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209550" cy="93345"/>
    <xdr:pic>
      <xdr:nvPicPr>
        <xdr:cNvPr id="255" name="Picture 254">
          <a:extLst>
            <a:ext uri="{FF2B5EF4-FFF2-40B4-BE49-F238E27FC236}">
              <a16:creationId xmlns:a16="http://schemas.microsoft.com/office/drawing/2014/main" id="{BE7A4D24-0F18-4976-97F8-FC7FA58A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772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209550" cy="133350"/>
    <xdr:pic>
      <xdr:nvPicPr>
        <xdr:cNvPr id="256" name="Picture 255">
          <a:extLst>
            <a:ext uri="{FF2B5EF4-FFF2-40B4-BE49-F238E27FC236}">
              <a16:creationId xmlns:a16="http://schemas.microsoft.com/office/drawing/2014/main" id="{F0AAC1EF-B4DA-4475-9F0B-55E5103E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582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209550" cy="93345"/>
    <xdr:pic>
      <xdr:nvPicPr>
        <xdr:cNvPr id="257" name="Picture 256">
          <a:extLst>
            <a:ext uri="{FF2B5EF4-FFF2-40B4-BE49-F238E27FC236}">
              <a16:creationId xmlns:a16="http://schemas.microsoft.com/office/drawing/2014/main" id="{BF0EB10D-1848-424B-8D8E-64CC0C4C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209550" cy="93345"/>
    <xdr:pic>
      <xdr:nvPicPr>
        <xdr:cNvPr id="258" name="Picture 257">
          <a:extLst>
            <a:ext uri="{FF2B5EF4-FFF2-40B4-BE49-F238E27FC236}">
              <a16:creationId xmlns:a16="http://schemas.microsoft.com/office/drawing/2014/main" id="{CC126502-F8A0-486C-B03C-FF5E3E04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209550" cy="93345"/>
    <xdr:pic>
      <xdr:nvPicPr>
        <xdr:cNvPr id="259" name="Picture 258">
          <a:extLst>
            <a:ext uri="{FF2B5EF4-FFF2-40B4-BE49-F238E27FC236}">
              <a16:creationId xmlns:a16="http://schemas.microsoft.com/office/drawing/2014/main" id="{7DCF8F7C-3CF5-485B-AE14-00FA400C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10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209550" cy="93345"/>
    <xdr:pic>
      <xdr:nvPicPr>
        <xdr:cNvPr id="260" name="Picture 259">
          <a:extLst>
            <a:ext uri="{FF2B5EF4-FFF2-40B4-BE49-F238E27FC236}">
              <a16:creationId xmlns:a16="http://schemas.microsoft.com/office/drawing/2014/main" id="{0D61D6D5-5F28-4EAA-AC47-9AD35F48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209550" cy="131445"/>
    <xdr:pic>
      <xdr:nvPicPr>
        <xdr:cNvPr id="261" name="Picture 260">
          <a:extLst>
            <a:ext uri="{FF2B5EF4-FFF2-40B4-BE49-F238E27FC236}">
              <a16:creationId xmlns:a16="http://schemas.microsoft.com/office/drawing/2014/main" id="{12C8820E-2A7A-466E-A6D8-D328E043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209550" cy="167640"/>
    <xdr:pic>
      <xdr:nvPicPr>
        <xdr:cNvPr id="262" name="Picture 261">
          <a:extLst>
            <a:ext uri="{FF2B5EF4-FFF2-40B4-BE49-F238E27FC236}">
              <a16:creationId xmlns:a16="http://schemas.microsoft.com/office/drawing/2014/main" id="{672587BE-647E-4B02-8804-2170BE59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27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209550" cy="131445"/>
    <xdr:pic>
      <xdr:nvPicPr>
        <xdr:cNvPr id="263" name="Picture 262">
          <a:extLst>
            <a:ext uri="{FF2B5EF4-FFF2-40B4-BE49-F238E27FC236}">
              <a16:creationId xmlns:a16="http://schemas.microsoft.com/office/drawing/2014/main" id="{2BB27F4A-F147-4CB8-A99B-54133417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209550" cy="93345"/>
    <xdr:pic>
      <xdr:nvPicPr>
        <xdr:cNvPr id="264" name="Picture 263">
          <a:extLst>
            <a:ext uri="{FF2B5EF4-FFF2-40B4-BE49-F238E27FC236}">
              <a16:creationId xmlns:a16="http://schemas.microsoft.com/office/drawing/2014/main" id="{C4FE758F-01BC-4A25-9AB6-2DEF05148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</xdr:row>
      <xdr:rowOff>0</xdr:rowOff>
    </xdr:from>
    <xdr:ext cx="209550" cy="131445"/>
    <xdr:pic>
      <xdr:nvPicPr>
        <xdr:cNvPr id="265" name="Picture 264">
          <a:extLst>
            <a:ext uri="{FF2B5EF4-FFF2-40B4-BE49-F238E27FC236}">
              <a16:creationId xmlns:a16="http://schemas.microsoft.com/office/drawing/2014/main" id="{86B674AE-57C4-4F76-8880-9368012B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25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209550" cy="152400"/>
    <xdr:pic>
      <xdr:nvPicPr>
        <xdr:cNvPr id="266" name="Picture 265">
          <a:extLst>
            <a:ext uri="{FF2B5EF4-FFF2-40B4-BE49-F238E27FC236}">
              <a16:creationId xmlns:a16="http://schemas.microsoft.com/office/drawing/2014/main" id="{3479B0E2-9D37-4CEC-8234-CAADF6E8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58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209550" cy="129540"/>
    <xdr:pic>
      <xdr:nvPicPr>
        <xdr:cNvPr id="267" name="Picture 266">
          <a:extLst>
            <a:ext uri="{FF2B5EF4-FFF2-40B4-BE49-F238E27FC236}">
              <a16:creationId xmlns:a16="http://schemas.microsoft.com/office/drawing/2014/main" id="{62BACB29-070F-43F3-AB27-DFC9E2A4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063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</xdr:row>
      <xdr:rowOff>0</xdr:rowOff>
    </xdr:from>
    <xdr:ext cx="209550" cy="131445"/>
    <xdr:pic>
      <xdr:nvPicPr>
        <xdr:cNvPr id="268" name="Picture 267">
          <a:extLst>
            <a:ext uri="{FF2B5EF4-FFF2-40B4-BE49-F238E27FC236}">
              <a16:creationId xmlns:a16="http://schemas.microsoft.com/office/drawing/2014/main" id="{79835C8C-A3A5-4CEA-A7F1-7CEF81AD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209550" cy="133350"/>
    <xdr:pic>
      <xdr:nvPicPr>
        <xdr:cNvPr id="269" name="Picture 268">
          <a:extLst>
            <a:ext uri="{FF2B5EF4-FFF2-40B4-BE49-F238E27FC236}">
              <a16:creationId xmlns:a16="http://schemas.microsoft.com/office/drawing/2014/main" id="{98590937-B101-472E-8980-8BFB94A4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68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209550" cy="131445"/>
    <xdr:pic>
      <xdr:nvPicPr>
        <xdr:cNvPr id="270" name="Picture 269">
          <a:extLst>
            <a:ext uri="{FF2B5EF4-FFF2-40B4-BE49-F238E27FC236}">
              <a16:creationId xmlns:a16="http://schemas.microsoft.com/office/drawing/2014/main" id="{B84FD26B-1263-4DC1-B804-68777401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209550" cy="129540"/>
    <xdr:pic>
      <xdr:nvPicPr>
        <xdr:cNvPr id="271" name="Picture 270">
          <a:extLst>
            <a:ext uri="{FF2B5EF4-FFF2-40B4-BE49-F238E27FC236}">
              <a16:creationId xmlns:a16="http://schemas.microsoft.com/office/drawing/2014/main" id="{B3C34D23-011C-4CB2-8C5B-77CCC304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98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</xdr:row>
      <xdr:rowOff>0</xdr:rowOff>
    </xdr:from>
    <xdr:ext cx="209550" cy="131445"/>
    <xdr:pic>
      <xdr:nvPicPr>
        <xdr:cNvPr id="272" name="Picture 271">
          <a:extLst>
            <a:ext uri="{FF2B5EF4-FFF2-40B4-BE49-F238E27FC236}">
              <a16:creationId xmlns:a16="http://schemas.microsoft.com/office/drawing/2014/main" id="{1A1BFC77-137C-46F6-8458-32AEA499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303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209550" cy="114300"/>
    <xdr:pic>
      <xdr:nvPicPr>
        <xdr:cNvPr id="273" name="Picture 272">
          <a:extLst>
            <a:ext uri="{FF2B5EF4-FFF2-40B4-BE49-F238E27FC236}">
              <a16:creationId xmlns:a16="http://schemas.microsoft.com/office/drawing/2014/main" id="{EF7AAC0E-0E66-4591-928D-4AB8050C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05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209550" cy="131445"/>
    <xdr:pic>
      <xdr:nvPicPr>
        <xdr:cNvPr id="274" name="Picture 273">
          <a:extLst>
            <a:ext uri="{FF2B5EF4-FFF2-40B4-BE49-F238E27FC236}">
              <a16:creationId xmlns:a16="http://schemas.microsoft.com/office/drawing/2014/main" id="{3A6D1E69-93E6-4457-A5AF-6345C7F7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81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209550" cy="131445"/>
    <xdr:pic>
      <xdr:nvPicPr>
        <xdr:cNvPr id="275" name="Picture 274">
          <a:extLst>
            <a:ext uri="{FF2B5EF4-FFF2-40B4-BE49-F238E27FC236}">
              <a16:creationId xmlns:a16="http://schemas.microsoft.com/office/drawing/2014/main" id="{F2073008-1E3F-4B0B-A5B7-C8DDCA6C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2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209550" cy="131445"/>
    <xdr:pic>
      <xdr:nvPicPr>
        <xdr:cNvPr id="276" name="Picture 275">
          <a:extLst>
            <a:ext uri="{FF2B5EF4-FFF2-40B4-BE49-F238E27FC236}">
              <a16:creationId xmlns:a16="http://schemas.microsoft.com/office/drawing/2014/main" id="{8B041D90-80FE-4285-AB0D-A1A5A814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3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209550" cy="129540"/>
    <xdr:pic>
      <xdr:nvPicPr>
        <xdr:cNvPr id="277" name="Picture 276">
          <a:extLst>
            <a:ext uri="{FF2B5EF4-FFF2-40B4-BE49-F238E27FC236}">
              <a16:creationId xmlns:a16="http://schemas.microsoft.com/office/drawing/2014/main" id="{5000CA4F-2A07-44C3-87B9-8D127264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240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209550" cy="131445"/>
    <xdr:pic>
      <xdr:nvPicPr>
        <xdr:cNvPr id="278" name="Picture 277">
          <a:extLst>
            <a:ext uri="{FF2B5EF4-FFF2-40B4-BE49-F238E27FC236}">
              <a16:creationId xmlns:a16="http://schemas.microsoft.com/office/drawing/2014/main" id="{4581F9CC-300E-4F30-A611-DF43F51B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05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209550" cy="131445"/>
    <xdr:pic>
      <xdr:nvPicPr>
        <xdr:cNvPr id="279" name="Picture 278">
          <a:extLst>
            <a:ext uri="{FF2B5EF4-FFF2-40B4-BE49-F238E27FC236}">
              <a16:creationId xmlns:a16="http://schemas.microsoft.com/office/drawing/2014/main" id="{57DA1C12-6951-4079-8D89-5957E75A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486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</xdr:row>
      <xdr:rowOff>0</xdr:rowOff>
    </xdr:from>
    <xdr:ext cx="209550" cy="131445"/>
    <xdr:pic>
      <xdr:nvPicPr>
        <xdr:cNvPr id="280" name="Picture 279">
          <a:extLst>
            <a:ext uri="{FF2B5EF4-FFF2-40B4-BE49-F238E27FC236}">
              <a16:creationId xmlns:a16="http://schemas.microsoft.com/office/drawing/2014/main" id="{39DFDAE1-4E1B-4167-BFC6-393BD049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76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209550" cy="131445"/>
    <xdr:pic>
      <xdr:nvPicPr>
        <xdr:cNvPr id="281" name="Picture 280">
          <a:extLst>
            <a:ext uri="{FF2B5EF4-FFF2-40B4-BE49-F238E27FC236}">
              <a16:creationId xmlns:a16="http://schemas.microsoft.com/office/drawing/2014/main" id="{FD1F2CB2-4B11-45F7-A2C6-05B16E4A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57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</xdr:row>
      <xdr:rowOff>0</xdr:rowOff>
    </xdr:from>
    <xdr:ext cx="209550" cy="93345"/>
    <xdr:pic>
      <xdr:nvPicPr>
        <xdr:cNvPr id="282" name="Picture 281">
          <a:extLst>
            <a:ext uri="{FF2B5EF4-FFF2-40B4-BE49-F238E27FC236}">
              <a16:creationId xmlns:a16="http://schemas.microsoft.com/office/drawing/2014/main" id="{C37F4637-A5B1-409C-9A62-18280F58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48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209550" cy="131445"/>
    <xdr:pic>
      <xdr:nvPicPr>
        <xdr:cNvPr id="283" name="Picture 282">
          <a:extLst>
            <a:ext uri="{FF2B5EF4-FFF2-40B4-BE49-F238E27FC236}">
              <a16:creationId xmlns:a16="http://schemas.microsoft.com/office/drawing/2014/main" id="{7B27E7C8-B720-4A9A-B15B-EA0618C0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29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209550" cy="93345"/>
    <xdr:pic>
      <xdr:nvPicPr>
        <xdr:cNvPr id="284" name="Picture 283">
          <a:extLst>
            <a:ext uri="{FF2B5EF4-FFF2-40B4-BE49-F238E27FC236}">
              <a16:creationId xmlns:a16="http://schemas.microsoft.com/office/drawing/2014/main" id="{BA0D7BED-5D8D-45F1-874C-F36FA359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209550" cy="131445"/>
    <xdr:pic>
      <xdr:nvPicPr>
        <xdr:cNvPr id="285" name="Picture 284">
          <a:extLst>
            <a:ext uri="{FF2B5EF4-FFF2-40B4-BE49-F238E27FC236}">
              <a16:creationId xmlns:a16="http://schemas.microsoft.com/office/drawing/2014/main" id="{DCAA9624-A270-4AD4-8E2A-35E831ED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6005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</xdr:row>
      <xdr:rowOff>0</xdr:rowOff>
    </xdr:from>
    <xdr:ext cx="209550" cy="131445"/>
    <xdr:pic>
      <xdr:nvPicPr>
        <xdr:cNvPr id="286" name="Picture 285">
          <a:extLst>
            <a:ext uri="{FF2B5EF4-FFF2-40B4-BE49-F238E27FC236}">
              <a16:creationId xmlns:a16="http://schemas.microsoft.com/office/drawing/2014/main" id="{5F118772-82EE-4A6A-BCA5-C37C97C8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9911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209550" cy="131445"/>
    <xdr:pic>
      <xdr:nvPicPr>
        <xdr:cNvPr id="287" name="Picture 286">
          <a:extLst>
            <a:ext uri="{FF2B5EF4-FFF2-40B4-BE49-F238E27FC236}">
              <a16:creationId xmlns:a16="http://schemas.microsoft.com/office/drawing/2014/main" id="{EED2EB33-567A-4381-880F-2BAF21A7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3816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</xdr:row>
      <xdr:rowOff>0</xdr:rowOff>
    </xdr:from>
    <xdr:ext cx="209550" cy="93345"/>
    <xdr:pic>
      <xdr:nvPicPr>
        <xdr:cNvPr id="288" name="Picture 287">
          <a:extLst>
            <a:ext uri="{FF2B5EF4-FFF2-40B4-BE49-F238E27FC236}">
              <a16:creationId xmlns:a16="http://schemas.microsoft.com/office/drawing/2014/main" id="{A3391667-A757-4598-B75E-BF201281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572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17</xdr:row>
      <xdr:rowOff>0</xdr:rowOff>
    </xdr:from>
    <xdr:ext cx="209550" cy="93345"/>
    <xdr:pic>
      <xdr:nvPicPr>
        <xdr:cNvPr id="289" name="Picture 288">
          <a:extLst>
            <a:ext uri="{FF2B5EF4-FFF2-40B4-BE49-F238E27FC236}">
              <a16:creationId xmlns:a16="http://schemas.microsoft.com/office/drawing/2014/main" id="{7B6C6417-F9DC-4434-8324-EED7C516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953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</xdr:row>
      <xdr:rowOff>0</xdr:rowOff>
    </xdr:from>
    <xdr:ext cx="209550" cy="93345"/>
    <xdr:pic>
      <xdr:nvPicPr>
        <xdr:cNvPr id="290" name="Picture 289">
          <a:extLst>
            <a:ext uri="{FF2B5EF4-FFF2-40B4-BE49-F238E27FC236}">
              <a16:creationId xmlns:a16="http://schemas.microsoft.com/office/drawing/2014/main" id="{A4C66D3C-CC2E-41DE-84A4-34A23951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19</xdr:row>
      <xdr:rowOff>0</xdr:rowOff>
    </xdr:from>
    <xdr:ext cx="209550" cy="93345"/>
    <xdr:pic>
      <xdr:nvPicPr>
        <xdr:cNvPr id="291" name="Picture 290">
          <a:extLst>
            <a:ext uri="{FF2B5EF4-FFF2-40B4-BE49-F238E27FC236}">
              <a16:creationId xmlns:a16="http://schemas.microsoft.com/office/drawing/2014/main" id="{78CC81A7-3D2B-4239-917E-1E23F7B8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534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</xdr:row>
      <xdr:rowOff>0</xdr:rowOff>
    </xdr:from>
    <xdr:ext cx="209550" cy="93345"/>
    <xdr:pic>
      <xdr:nvPicPr>
        <xdr:cNvPr id="292" name="Picture 291">
          <a:extLst>
            <a:ext uri="{FF2B5EF4-FFF2-40B4-BE49-F238E27FC236}">
              <a16:creationId xmlns:a16="http://schemas.microsoft.com/office/drawing/2014/main" id="{31A7816B-D901-447C-8427-DC657D40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1151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21</xdr:row>
      <xdr:rowOff>0</xdr:rowOff>
    </xdr:from>
    <xdr:ext cx="209550" cy="93345"/>
    <xdr:pic>
      <xdr:nvPicPr>
        <xdr:cNvPr id="293" name="Picture 292">
          <a:extLst>
            <a:ext uri="{FF2B5EF4-FFF2-40B4-BE49-F238E27FC236}">
              <a16:creationId xmlns:a16="http://schemas.microsoft.com/office/drawing/2014/main" id="{F9D535A4-B319-45A0-9B51-279E86C5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209550" cy="131445"/>
    <xdr:pic>
      <xdr:nvPicPr>
        <xdr:cNvPr id="294" name="Picture 293">
          <a:extLst>
            <a:ext uri="{FF2B5EF4-FFF2-40B4-BE49-F238E27FC236}">
              <a16:creationId xmlns:a16="http://schemas.microsoft.com/office/drawing/2014/main" id="{FFE691B8-D25F-4B5E-8F77-9C9907CC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209550" cy="131445"/>
    <xdr:pic>
      <xdr:nvPicPr>
        <xdr:cNvPr id="295" name="Picture 294">
          <a:extLst>
            <a:ext uri="{FF2B5EF4-FFF2-40B4-BE49-F238E27FC236}">
              <a16:creationId xmlns:a16="http://schemas.microsoft.com/office/drawing/2014/main" id="{3FB890AB-41C0-4FAB-AAAC-9BC8A2A5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277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209550" cy="129540"/>
    <xdr:pic>
      <xdr:nvPicPr>
        <xdr:cNvPr id="296" name="Picture 295">
          <a:extLst>
            <a:ext uri="{FF2B5EF4-FFF2-40B4-BE49-F238E27FC236}">
              <a16:creationId xmlns:a16="http://schemas.microsoft.com/office/drawing/2014/main" id="{28BDE36E-D0B4-4514-9550-D41E0A4F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6582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</xdr:row>
      <xdr:rowOff>0</xdr:rowOff>
    </xdr:from>
    <xdr:ext cx="209550" cy="131445"/>
    <xdr:pic>
      <xdr:nvPicPr>
        <xdr:cNvPr id="297" name="Picture 296">
          <a:extLst>
            <a:ext uri="{FF2B5EF4-FFF2-40B4-BE49-F238E27FC236}">
              <a16:creationId xmlns:a16="http://schemas.microsoft.com/office/drawing/2014/main" id="{A7826194-0CEC-49E4-AA12-A2818354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848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26</xdr:row>
      <xdr:rowOff>0</xdr:rowOff>
    </xdr:from>
    <xdr:ext cx="209550" cy="133350"/>
    <xdr:pic>
      <xdr:nvPicPr>
        <xdr:cNvPr id="298" name="Picture 297">
          <a:extLst>
            <a:ext uri="{FF2B5EF4-FFF2-40B4-BE49-F238E27FC236}">
              <a16:creationId xmlns:a16="http://schemas.microsoft.com/office/drawing/2014/main" id="{0FDD6E94-A0BF-45AD-8461-C0A62E7B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2297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209550" cy="167640"/>
    <xdr:pic>
      <xdr:nvPicPr>
        <xdr:cNvPr id="299" name="Picture 298">
          <a:extLst>
            <a:ext uri="{FF2B5EF4-FFF2-40B4-BE49-F238E27FC236}">
              <a16:creationId xmlns:a16="http://schemas.microsoft.com/office/drawing/2014/main" id="{6E2DD9E3-5332-4B17-9E30-11B85381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1072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</xdr:row>
      <xdr:rowOff>0</xdr:rowOff>
    </xdr:from>
    <xdr:ext cx="209550" cy="133350"/>
    <xdr:pic>
      <xdr:nvPicPr>
        <xdr:cNvPr id="300" name="Picture 299">
          <a:extLst>
            <a:ext uri="{FF2B5EF4-FFF2-40B4-BE49-F238E27FC236}">
              <a16:creationId xmlns:a16="http://schemas.microsoft.com/office/drawing/2014/main" id="{C9F0286A-3AAD-446F-8D2B-8901BF1C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0012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209550" cy="131445"/>
    <xdr:pic>
      <xdr:nvPicPr>
        <xdr:cNvPr id="301" name="Picture 300">
          <a:extLst>
            <a:ext uri="{FF2B5EF4-FFF2-40B4-BE49-F238E27FC236}">
              <a16:creationId xmlns:a16="http://schemas.microsoft.com/office/drawing/2014/main" id="{60E419D3-8624-4435-B7C6-CD6EEAE9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209550" cy="93345"/>
    <xdr:pic>
      <xdr:nvPicPr>
        <xdr:cNvPr id="302" name="Picture 301">
          <a:extLst>
            <a:ext uri="{FF2B5EF4-FFF2-40B4-BE49-F238E27FC236}">
              <a16:creationId xmlns:a16="http://schemas.microsoft.com/office/drawing/2014/main" id="{DEE6C799-020E-469F-B79D-98C54714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582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209550" cy="131445"/>
    <xdr:pic>
      <xdr:nvPicPr>
        <xdr:cNvPr id="303" name="Picture 302">
          <a:extLst>
            <a:ext uri="{FF2B5EF4-FFF2-40B4-BE49-F238E27FC236}">
              <a16:creationId xmlns:a16="http://schemas.microsoft.com/office/drawing/2014/main" id="{B19C250D-6426-4E10-B13A-76F4717A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</xdr:row>
      <xdr:rowOff>0</xdr:rowOff>
    </xdr:from>
    <xdr:ext cx="209550" cy="131445"/>
    <xdr:pic>
      <xdr:nvPicPr>
        <xdr:cNvPr id="304" name="Picture 303">
          <a:extLst>
            <a:ext uri="{FF2B5EF4-FFF2-40B4-BE49-F238E27FC236}">
              <a16:creationId xmlns:a16="http://schemas.microsoft.com/office/drawing/2014/main" id="{0EF0657A-6D94-496D-9AD8-6B6FA5E5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344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209550" cy="133350"/>
    <xdr:pic>
      <xdr:nvPicPr>
        <xdr:cNvPr id="305" name="Picture 304">
          <a:extLst>
            <a:ext uri="{FF2B5EF4-FFF2-40B4-BE49-F238E27FC236}">
              <a16:creationId xmlns:a16="http://schemas.microsoft.com/office/drawing/2014/main" id="{BC5458AE-3728-4E34-B3E5-3CC64FB2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72527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209550" cy="93345"/>
    <xdr:pic>
      <xdr:nvPicPr>
        <xdr:cNvPr id="306" name="Picture 305">
          <a:extLst>
            <a:ext uri="{FF2B5EF4-FFF2-40B4-BE49-F238E27FC236}">
              <a16:creationId xmlns:a16="http://schemas.microsoft.com/office/drawing/2014/main" id="{48F79E87-C043-4A4D-BC00-28E2D918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1158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209550" cy="131445"/>
    <xdr:pic>
      <xdr:nvPicPr>
        <xdr:cNvPr id="307" name="Picture 306">
          <a:extLst>
            <a:ext uri="{FF2B5EF4-FFF2-40B4-BE49-F238E27FC236}">
              <a16:creationId xmlns:a16="http://schemas.microsoft.com/office/drawing/2014/main" id="{5392BC00-8504-4F9E-BAC7-603D1871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506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209550" cy="131445"/>
    <xdr:pic>
      <xdr:nvPicPr>
        <xdr:cNvPr id="308" name="Picture 307">
          <a:extLst>
            <a:ext uri="{FF2B5EF4-FFF2-40B4-BE49-F238E27FC236}">
              <a16:creationId xmlns:a16="http://schemas.microsoft.com/office/drawing/2014/main" id="{3E818FA2-0289-4DC1-AFBB-7338DB53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209550" cy="131445"/>
    <xdr:pic>
      <xdr:nvPicPr>
        <xdr:cNvPr id="309" name="Picture 308">
          <a:extLst>
            <a:ext uri="{FF2B5EF4-FFF2-40B4-BE49-F238E27FC236}">
              <a16:creationId xmlns:a16="http://schemas.microsoft.com/office/drawing/2014/main" id="{B37911EA-C70F-4F96-8277-92FBD241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68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209550" cy="131445"/>
    <xdr:pic>
      <xdr:nvPicPr>
        <xdr:cNvPr id="310" name="Picture 309">
          <a:extLst>
            <a:ext uri="{FF2B5EF4-FFF2-40B4-BE49-F238E27FC236}">
              <a16:creationId xmlns:a16="http://schemas.microsoft.com/office/drawing/2014/main" id="{4A28C3A0-EDCB-4F22-9208-D94C2D8D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209550" cy="93345"/>
    <xdr:pic>
      <xdr:nvPicPr>
        <xdr:cNvPr id="311" name="Picture 310">
          <a:extLst>
            <a:ext uri="{FF2B5EF4-FFF2-40B4-BE49-F238E27FC236}">
              <a16:creationId xmlns:a16="http://schemas.microsoft.com/office/drawing/2014/main" id="{B463BDB9-58FC-4CD5-810D-E870483A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839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40</xdr:row>
      <xdr:rowOff>0</xdr:rowOff>
    </xdr:from>
    <xdr:ext cx="209550" cy="93345"/>
    <xdr:pic>
      <xdr:nvPicPr>
        <xdr:cNvPr id="312" name="Picture 311">
          <a:extLst>
            <a:ext uri="{FF2B5EF4-FFF2-40B4-BE49-F238E27FC236}">
              <a16:creationId xmlns:a16="http://schemas.microsoft.com/office/drawing/2014/main" id="{159E6660-11A6-41FE-A4CC-A6AB24D4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4230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</xdr:row>
      <xdr:rowOff>0</xdr:rowOff>
    </xdr:from>
    <xdr:ext cx="205740" cy="114300"/>
    <xdr:pic>
      <xdr:nvPicPr>
        <xdr:cNvPr id="313" name="Picture 312">
          <a:extLst>
            <a:ext uri="{FF2B5EF4-FFF2-40B4-BE49-F238E27FC236}">
              <a16:creationId xmlns:a16="http://schemas.microsoft.com/office/drawing/2014/main" id="{77658379-70AF-473A-99DA-B078F48E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0500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205740" cy="135255"/>
    <xdr:pic>
      <xdr:nvPicPr>
        <xdr:cNvPr id="314" name="Picture 313">
          <a:extLst>
            <a:ext uri="{FF2B5EF4-FFF2-40B4-BE49-F238E27FC236}">
              <a16:creationId xmlns:a16="http://schemas.microsoft.com/office/drawing/2014/main" id="{9ABE4428-C4DB-4779-A29A-24B62FCC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810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</xdr:row>
      <xdr:rowOff>7620</xdr:rowOff>
    </xdr:from>
    <xdr:ext cx="205740" cy="144780"/>
    <xdr:pic>
      <xdr:nvPicPr>
        <xdr:cNvPr id="315" name="Picture 314">
          <a:extLst>
            <a:ext uri="{FF2B5EF4-FFF2-40B4-BE49-F238E27FC236}">
              <a16:creationId xmlns:a16="http://schemas.microsoft.com/office/drawing/2014/main" id="{73AEA351-1948-46C5-8AF9-7404F6B7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696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15240</xdr:rowOff>
    </xdr:from>
    <xdr:ext cx="205740" cy="156210"/>
    <xdr:pic>
      <xdr:nvPicPr>
        <xdr:cNvPr id="316" name="Picture 315">
          <a:extLst>
            <a:ext uri="{FF2B5EF4-FFF2-40B4-BE49-F238E27FC236}">
              <a16:creationId xmlns:a16="http://schemas.microsoft.com/office/drawing/2014/main" id="{63B39733-8DDC-4926-A049-1EA6E853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582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</xdr:row>
      <xdr:rowOff>22860</xdr:rowOff>
    </xdr:from>
    <xdr:ext cx="205740" cy="112395"/>
    <xdr:pic>
      <xdr:nvPicPr>
        <xdr:cNvPr id="317" name="Picture 316">
          <a:extLst>
            <a:ext uri="{FF2B5EF4-FFF2-40B4-BE49-F238E27FC236}">
              <a16:creationId xmlns:a16="http://schemas.microsoft.com/office/drawing/2014/main" id="{F17A8E9F-255C-434C-AB0C-37DB50F1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746885"/>
          <a:ext cx="205740" cy="112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</xdr:row>
      <xdr:rowOff>0</xdr:rowOff>
    </xdr:from>
    <xdr:ext cx="205740" cy="135255"/>
    <xdr:pic>
      <xdr:nvPicPr>
        <xdr:cNvPr id="318" name="Picture 317">
          <a:extLst>
            <a:ext uri="{FF2B5EF4-FFF2-40B4-BE49-F238E27FC236}">
              <a16:creationId xmlns:a16="http://schemas.microsoft.com/office/drawing/2014/main" id="{E5F4342C-DAC2-4B47-92CC-C61AD146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1050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</xdr:row>
      <xdr:rowOff>7620</xdr:rowOff>
    </xdr:from>
    <xdr:ext cx="205740" cy="144780"/>
    <xdr:pic>
      <xdr:nvPicPr>
        <xdr:cNvPr id="319" name="Picture 318">
          <a:extLst>
            <a:ext uri="{FF2B5EF4-FFF2-40B4-BE49-F238E27FC236}">
              <a16:creationId xmlns:a16="http://schemas.microsoft.com/office/drawing/2014/main" id="{844F977D-A5B1-46A4-ADFC-D7317713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4936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</xdr:row>
      <xdr:rowOff>15240</xdr:rowOff>
    </xdr:from>
    <xdr:ext cx="205740" cy="156210"/>
    <xdr:pic>
      <xdr:nvPicPr>
        <xdr:cNvPr id="320" name="Picture 319">
          <a:extLst>
            <a:ext uri="{FF2B5EF4-FFF2-40B4-BE49-F238E27FC236}">
              <a16:creationId xmlns:a16="http://schemas.microsoft.com/office/drawing/2014/main" id="{B0DDAE42-E6F6-44A3-852F-A68BCF186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891790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</xdr:row>
      <xdr:rowOff>22860</xdr:rowOff>
    </xdr:from>
    <xdr:ext cx="205740" cy="144780"/>
    <xdr:pic>
      <xdr:nvPicPr>
        <xdr:cNvPr id="321" name="Picture 320">
          <a:extLst>
            <a:ext uri="{FF2B5EF4-FFF2-40B4-BE49-F238E27FC236}">
              <a16:creationId xmlns:a16="http://schemas.microsoft.com/office/drawing/2014/main" id="{17DF1632-9B21-4933-8B8C-C87B6D46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28041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</xdr:row>
      <xdr:rowOff>30480</xdr:rowOff>
    </xdr:from>
    <xdr:ext cx="205740" cy="99060"/>
    <xdr:pic>
      <xdr:nvPicPr>
        <xdr:cNvPr id="322" name="Picture 321">
          <a:extLst>
            <a:ext uri="{FF2B5EF4-FFF2-40B4-BE49-F238E27FC236}">
              <a16:creationId xmlns:a16="http://schemas.microsoft.com/office/drawing/2014/main" id="{C6ECC012-44F0-4DE0-B42F-7B31DB19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678555"/>
          <a:ext cx="20574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</xdr:row>
      <xdr:rowOff>0</xdr:rowOff>
    </xdr:from>
    <xdr:ext cx="205740" cy="135255"/>
    <xdr:pic>
      <xdr:nvPicPr>
        <xdr:cNvPr id="323" name="Picture 322">
          <a:extLst>
            <a:ext uri="{FF2B5EF4-FFF2-40B4-BE49-F238E27FC236}">
              <a16:creationId xmlns:a16="http://schemas.microsoft.com/office/drawing/2014/main" id="{82448A32-4233-4C9D-B38E-50910CB02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0290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</xdr:row>
      <xdr:rowOff>7620</xdr:rowOff>
    </xdr:from>
    <xdr:ext cx="205740" cy="106680"/>
    <xdr:pic>
      <xdr:nvPicPr>
        <xdr:cNvPr id="324" name="Picture 323">
          <a:extLst>
            <a:ext uri="{FF2B5EF4-FFF2-40B4-BE49-F238E27FC236}">
              <a16:creationId xmlns:a16="http://schemas.microsoft.com/office/drawing/2014/main" id="{6A9A7505-5300-49D4-AADC-70012486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4176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</xdr:row>
      <xdr:rowOff>0</xdr:rowOff>
    </xdr:from>
    <xdr:ext cx="205740" cy="135255"/>
    <xdr:pic>
      <xdr:nvPicPr>
        <xdr:cNvPr id="325" name="Picture 324">
          <a:extLst>
            <a:ext uri="{FF2B5EF4-FFF2-40B4-BE49-F238E27FC236}">
              <a16:creationId xmlns:a16="http://schemas.microsoft.com/office/drawing/2014/main" id="{B3182256-0B77-45CF-8AB9-A51188E9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6005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7620</xdr:rowOff>
    </xdr:from>
    <xdr:ext cx="205740" cy="144780"/>
    <xdr:pic>
      <xdr:nvPicPr>
        <xdr:cNvPr id="326" name="Picture 325">
          <a:extLst>
            <a:ext uri="{FF2B5EF4-FFF2-40B4-BE49-F238E27FC236}">
              <a16:creationId xmlns:a16="http://schemas.microsoft.com/office/drawing/2014/main" id="{0B679ED7-6D3F-4802-86DF-DFFEE292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99872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</xdr:row>
      <xdr:rowOff>15240</xdr:rowOff>
    </xdr:from>
    <xdr:ext cx="205740" cy="156210"/>
    <xdr:pic>
      <xdr:nvPicPr>
        <xdr:cNvPr id="327" name="Picture 326">
          <a:extLst>
            <a:ext uri="{FF2B5EF4-FFF2-40B4-BE49-F238E27FC236}">
              <a16:creationId xmlns:a16="http://schemas.microsoft.com/office/drawing/2014/main" id="{4B83D37F-298D-4691-BB7D-672103C9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3968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22860</xdr:rowOff>
    </xdr:from>
    <xdr:ext cx="205740" cy="106680"/>
    <xdr:pic>
      <xdr:nvPicPr>
        <xdr:cNvPr id="328" name="Picture 327">
          <a:extLst>
            <a:ext uri="{FF2B5EF4-FFF2-40B4-BE49-F238E27FC236}">
              <a16:creationId xmlns:a16="http://schemas.microsoft.com/office/drawing/2014/main" id="{DEE4CBDC-B7C5-4B78-8536-9800A2BD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59498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</xdr:row>
      <xdr:rowOff>0</xdr:rowOff>
    </xdr:from>
    <xdr:ext cx="205740" cy="97155"/>
    <xdr:pic>
      <xdr:nvPicPr>
        <xdr:cNvPr id="329" name="Picture 328">
          <a:extLst>
            <a:ext uri="{FF2B5EF4-FFF2-40B4-BE49-F238E27FC236}">
              <a16:creationId xmlns:a16="http://schemas.microsoft.com/office/drawing/2014/main" id="{B13A837E-C455-4CC1-8703-2E445802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9531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205740" cy="97155"/>
    <xdr:pic>
      <xdr:nvPicPr>
        <xdr:cNvPr id="330" name="Picture 329">
          <a:extLst>
            <a:ext uri="{FF2B5EF4-FFF2-40B4-BE49-F238E27FC236}">
              <a16:creationId xmlns:a16="http://schemas.microsoft.com/office/drawing/2014/main" id="{A98EDB88-6713-4502-BE84-4F29EEAF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15315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</xdr:row>
      <xdr:rowOff>0</xdr:rowOff>
    </xdr:from>
    <xdr:ext cx="205740" cy="97155"/>
    <xdr:pic>
      <xdr:nvPicPr>
        <xdr:cNvPr id="331" name="Picture 330">
          <a:extLst>
            <a:ext uri="{FF2B5EF4-FFF2-40B4-BE49-F238E27FC236}">
              <a16:creationId xmlns:a16="http://schemas.microsoft.com/office/drawing/2014/main" id="{3AFF8191-CA46-4367-9F0B-327B1C15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53415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205740" cy="97155"/>
    <xdr:pic>
      <xdr:nvPicPr>
        <xdr:cNvPr id="332" name="Picture 331">
          <a:extLst>
            <a:ext uri="{FF2B5EF4-FFF2-40B4-BE49-F238E27FC236}">
              <a16:creationId xmlns:a16="http://schemas.microsoft.com/office/drawing/2014/main" id="{84C8762C-553B-4782-82BF-9CBF86C0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11517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</xdr:row>
      <xdr:rowOff>0</xdr:rowOff>
    </xdr:from>
    <xdr:ext cx="205740" cy="114300"/>
    <xdr:pic>
      <xdr:nvPicPr>
        <xdr:cNvPr id="333" name="Picture 332">
          <a:extLst>
            <a:ext uri="{FF2B5EF4-FFF2-40B4-BE49-F238E27FC236}">
              <a16:creationId xmlns:a16="http://schemas.microsoft.com/office/drawing/2014/main" id="{5BFF0014-4F8E-4B30-8D67-9ABC5267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0500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205740" cy="135255"/>
    <xdr:pic>
      <xdr:nvPicPr>
        <xdr:cNvPr id="334" name="Picture 333">
          <a:extLst>
            <a:ext uri="{FF2B5EF4-FFF2-40B4-BE49-F238E27FC236}">
              <a16:creationId xmlns:a16="http://schemas.microsoft.com/office/drawing/2014/main" id="{9E72CD51-8EFF-4C05-B0A4-18688991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810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</xdr:row>
      <xdr:rowOff>7620</xdr:rowOff>
    </xdr:from>
    <xdr:ext cx="205740" cy="144780"/>
    <xdr:pic>
      <xdr:nvPicPr>
        <xdr:cNvPr id="335" name="Picture 334">
          <a:extLst>
            <a:ext uri="{FF2B5EF4-FFF2-40B4-BE49-F238E27FC236}">
              <a16:creationId xmlns:a16="http://schemas.microsoft.com/office/drawing/2014/main" id="{EFC8725C-0C27-4397-B514-E6F195E7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696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15240</xdr:rowOff>
    </xdr:from>
    <xdr:ext cx="205740" cy="156210"/>
    <xdr:pic>
      <xdr:nvPicPr>
        <xdr:cNvPr id="336" name="Picture 335">
          <a:extLst>
            <a:ext uri="{FF2B5EF4-FFF2-40B4-BE49-F238E27FC236}">
              <a16:creationId xmlns:a16="http://schemas.microsoft.com/office/drawing/2014/main" id="{324DBB5D-2D51-457A-B2D1-3DDA41C7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582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</xdr:row>
      <xdr:rowOff>22860</xdr:rowOff>
    </xdr:from>
    <xdr:ext cx="205740" cy="144780"/>
    <xdr:pic>
      <xdr:nvPicPr>
        <xdr:cNvPr id="337" name="Picture 336">
          <a:extLst>
            <a:ext uri="{FF2B5EF4-FFF2-40B4-BE49-F238E27FC236}">
              <a16:creationId xmlns:a16="http://schemas.microsoft.com/office/drawing/2014/main" id="{CB3F206B-EF74-4DA3-85FD-4777432F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74688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</xdr:row>
      <xdr:rowOff>30480</xdr:rowOff>
    </xdr:from>
    <xdr:ext cx="205740" cy="99060"/>
    <xdr:pic>
      <xdr:nvPicPr>
        <xdr:cNvPr id="338" name="Picture 337">
          <a:extLst>
            <a:ext uri="{FF2B5EF4-FFF2-40B4-BE49-F238E27FC236}">
              <a16:creationId xmlns:a16="http://schemas.microsoft.com/office/drawing/2014/main" id="{7D45AB90-1DD7-496E-8B73-E4FDE30E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135505"/>
          <a:ext cx="20574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</xdr:row>
      <xdr:rowOff>0</xdr:rowOff>
    </xdr:from>
    <xdr:ext cx="205740" cy="135255"/>
    <xdr:pic>
      <xdr:nvPicPr>
        <xdr:cNvPr id="339" name="Picture 338">
          <a:extLst>
            <a:ext uri="{FF2B5EF4-FFF2-40B4-BE49-F238E27FC236}">
              <a16:creationId xmlns:a16="http://schemas.microsoft.com/office/drawing/2014/main" id="{28975C7E-20CE-4A8C-BA22-B0FB0971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4860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</xdr:row>
      <xdr:rowOff>7620</xdr:rowOff>
    </xdr:from>
    <xdr:ext cx="205740" cy="144780"/>
    <xdr:pic>
      <xdr:nvPicPr>
        <xdr:cNvPr id="340" name="Picture 339">
          <a:extLst>
            <a:ext uri="{FF2B5EF4-FFF2-40B4-BE49-F238E27FC236}">
              <a16:creationId xmlns:a16="http://schemas.microsoft.com/office/drawing/2014/main" id="{EA023BDA-A10A-414E-AF6B-680768D3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88417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</xdr:row>
      <xdr:rowOff>15240</xdr:rowOff>
    </xdr:from>
    <xdr:ext cx="205740" cy="114300"/>
    <xdr:pic>
      <xdr:nvPicPr>
        <xdr:cNvPr id="341" name="Picture 340">
          <a:extLst>
            <a:ext uri="{FF2B5EF4-FFF2-40B4-BE49-F238E27FC236}">
              <a16:creationId xmlns:a16="http://schemas.microsoft.com/office/drawing/2014/main" id="{4DE9F349-FAC0-4C59-ACDF-9809D376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272790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</xdr:row>
      <xdr:rowOff>0</xdr:rowOff>
    </xdr:from>
    <xdr:ext cx="205740" cy="135255"/>
    <xdr:pic>
      <xdr:nvPicPr>
        <xdr:cNvPr id="342" name="Picture 341">
          <a:extLst>
            <a:ext uri="{FF2B5EF4-FFF2-40B4-BE49-F238E27FC236}">
              <a16:creationId xmlns:a16="http://schemas.microsoft.com/office/drawing/2014/main" id="{18C0E350-0D4E-42E1-87F7-B14E37C3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6480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</xdr:row>
      <xdr:rowOff>7620</xdr:rowOff>
    </xdr:from>
    <xdr:ext cx="205740" cy="106680"/>
    <xdr:pic>
      <xdr:nvPicPr>
        <xdr:cNvPr id="343" name="Picture 342">
          <a:extLst>
            <a:ext uri="{FF2B5EF4-FFF2-40B4-BE49-F238E27FC236}">
              <a16:creationId xmlns:a16="http://schemas.microsoft.com/office/drawing/2014/main" id="{C805B7B9-0014-4054-B33E-C227ABCB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0366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</xdr:row>
      <xdr:rowOff>0</xdr:rowOff>
    </xdr:from>
    <xdr:ext cx="205740" cy="135255"/>
    <xdr:pic>
      <xdr:nvPicPr>
        <xdr:cNvPr id="344" name="Picture 343">
          <a:extLst>
            <a:ext uri="{FF2B5EF4-FFF2-40B4-BE49-F238E27FC236}">
              <a16:creationId xmlns:a16="http://schemas.microsoft.com/office/drawing/2014/main" id="{4B494F31-A5E2-4BF2-92CA-B36207E1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4100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</xdr:row>
      <xdr:rowOff>7620</xdr:rowOff>
    </xdr:from>
    <xdr:ext cx="205740" cy="106680"/>
    <xdr:pic>
      <xdr:nvPicPr>
        <xdr:cNvPr id="345" name="Picture 344">
          <a:extLst>
            <a:ext uri="{FF2B5EF4-FFF2-40B4-BE49-F238E27FC236}">
              <a16:creationId xmlns:a16="http://schemas.microsoft.com/office/drawing/2014/main" id="{9DFBBBBA-1390-47E1-B33B-4B7E0422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6081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0</xdr:rowOff>
    </xdr:from>
    <xdr:ext cx="205740" cy="97155"/>
    <xdr:pic>
      <xdr:nvPicPr>
        <xdr:cNvPr id="346" name="Picture 345">
          <a:extLst>
            <a:ext uri="{FF2B5EF4-FFF2-40B4-BE49-F238E27FC236}">
              <a16:creationId xmlns:a16="http://schemas.microsoft.com/office/drawing/2014/main" id="{FB5B8180-3505-4EAF-9407-2557104B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99110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</xdr:row>
      <xdr:rowOff>0</xdr:rowOff>
    </xdr:from>
    <xdr:ext cx="205740" cy="97155"/>
    <xdr:pic>
      <xdr:nvPicPr>
        <xdr:cNvPr id="347" name="Picture 346">
          <a:extLst>
            <a:ext uri="{FF2B5EF4-FFF2-40B4-BE49-F238E27FC236}">
              <a16:creationId xmlns:a16="http://schemas.microsoft.com/office/drawing/2014/main" id="{C32049FF-FD0C-490F-AC2C-A6D6FB56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3816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0</xdr:rowOff>
    </xdr:from>
    <xdr:ext cx="205740" cy="135255"/>
    <xdr:pic>
      <xdr:nvPicPr>
        <xdr:cNvPr id="348" name="Picture 347">
          <a:extLst>
            <a:ext uri="{FF2B5EF4-FFF2-40B4-BE49-F238E27FC236}">
              <a16:creationId xmlns:a16="http://schemas.microsoft.com/office/drawing/2014/main" id="{A4C66080-69A8-4AA6-88A8-E17E446B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5721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</xdr:row>
      <xdr:rowOff>7620</xdr:rowOff>
    </xdr:from>
    <xdr:ext cx="205740" cy="127635"/>
    <xdr:pic>
      <xdr:nvPicPr>
        <xdr:cNvPr id="349" name="Picture 348">
          <a:extLst>
            <a:ext uri="{FF2B5EF4-FFF2-40B4-BE49-F238E27FC236}">
              <a16:creationId xmlns:a16="http://schemas.microsoft.com/office/drawing/2014/main" id="{CF2B487E-BED5-4603-A8C3-CC2E1F59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960745"/>
          <a:ext cx="205740" cy="1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205740" cy="135255"/>
    <xdr:pic>
      <xdr:nvPicPr>
        <xdr:cNvPr id="350" name="Picture 349">
          <a:extLst>
            <a:ext uri="{FF2B5EF4-FFF2-40B4-BE49-F238E27FC236}">
              <a16:creationId xmlns:a16="http://schemas.microsoft.com/office/drawing/2014/main" id="{9AE85E7D-0BB9-4D94-8048-520B7967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1531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</xdr:row>
      <xdr:rowOff>7620</xdr:rowOff>
    </xdr:from>
    <xdr:ext cx="205740" cy="144780"/>
    <xdr:pic>
      <xdr:nvPicPr>
        <xdr:cNvPr id="351" name="Picture 350">
          <a:extLst>
            <a:ext uri="{FF2B5EF4-FFF2-40B4-BE49-F238E27FC236}">
              <a16:creationId xmlns:a16="http://schemas.microsoft.com/office/drawing/2014/main" id="{6A62FB80-0E21-488B-B4AF-0EDC42EF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54177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15240</xdr:rowOff>
    </xdr:from>
    <xdr:ext cx="205740" cy="152400"/>
    <xdr:pic>
      <xdr:nvPicPr>
        <xdr:cNvPr id="352" name="Picture 351">
          <a:extLst>
            <a:ext uri="{FF2B5EF4-FFF2-40B4-BE49-F238E27FC236}">
              <a16:creationId xmlns:a16="http://schemas.microsoft.com/office/drawing/2014/main" id="{827DC11B-A216-4A34-AADA-C5AEFFA3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130415"/>
          <a:ext cx="20574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22</xdr:row>
      <xdr:rowOff>0</xdr:rowOff>
    </xdr:from>
    <xdr:ext cx="205740" cy="97155"/>
    <xdr:pic>
      <xdr:nvPicPr>
        <xdr:cNvPr id="353" name="Picture 352">
          <a:extLst>
            <a:ext uri="{FF2B5EF4-FFF2-40B4-BE49-F238E27FC236}">
              <a16:creationId xmlns:a16="http://schemas.microsoft.com/office/drawing/2014/main" id="{0D184E98-84A5-4FD3-A3CA-32F25C8C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8962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23</xdr:row>
      <xdr:rowOff>0</xdr:rowOff>
    </xdr:from>
    <xdr:ext cx="205740" cy="135255"/>
    <xdr:pic>
      <xdr:nvPicPr>
        <xdr:cNvPr id="354" name="Picture 353">
          <a:extLst>
            <a:ext uri="{FF2B5EF4-FFF2-40B4-BE49-F238E27FC236}">
              <a16:creationId xmlns:a16="http://schemas.microsoft.com/office/drawing/2014/main" id="{D76C1B16-5EDF-4B29-A0BF-C3FFD8EE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2772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209550</xdr:colOff>
      <xdr:row>18</xdr:row>
      <xdr:rowOff>93345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id="{56C10600-62BD-43C0-8104-2C63C1E1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209550</xdr:colOff>
      <xdr:row>19</xdr:row>
      <xdr:rowOff>131445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id="{EA75298E-DA21-4004-BD78-BB62D842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209550</xdr:colOff>
      <xdr:row>20</xdr:row>
      <xdr:rowOff>131445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id="{B9615E35-209F-4165-AABF-3A330094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209550</xdr:colOff>
      <xdr:row>21</xdr:row>
      <xdr:rowOff>93345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9B0D9C4E-2813-44E5-9506-B62E0AE6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209550</xdr:colOff>
      <xdr:row>22</xdr:row>
      <xdr:rowOff>131445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61841152-E286-4F14-B4C1-E10D80A0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209550</xdr:colOff>
      <xdr:row>23</xdr:row>
      <xdr:rowOff>93345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22230608-840C-4FAD-B8C6-648D3133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772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209550</xdr:colOff>
      <xdr:row>24</xdr:row>
      <xdr:rowOff>133350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5785651E-8B05-4CAC-A82D-2F5BDF2C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582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209550</xdr:colOff>
      <xdr:row>25</xdr:row>
      <xdr:rowOff>93345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D432C9FF-596B-4517-BD05-2B1CD9C6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209550</xdr:colOff>
      <xdr:row>26</xdr:row>
      <xdr:rowOff>93345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42D6FE8B-A3DC-407A-9F4F-DC9844AD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209550</xdr:colOff>
      <xdr:row>27</xdr:row>
      <xdr:rowOff>93345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93FBCCA8-6511-42BA-8273-B8D094D9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10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209550</xdr:colOff>
      <xdr:row>28</xdr:row>
      <xdr:rowOff>93345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CDF52FA4-4D8D-4A43-934A-2317D845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209550</xdr:colOff>
      <xdr:row>29</xdr:row>
      <xdr:rowOff>131445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6D195189-F556-4EE4-A46B-0B9B16B3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209550</xdr:colOff>
      <xdr:row>30</xdr:row>
      <xdr:rowOff>167640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02AC8FD9-7C97-476F-AD50-BC44B653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27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209550</xdr:colOff>
      <xdr:row>31</xdr:row>
      <xdr:rowOff>131445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A155E841-C504-4BDA-8449-A5005E63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209550</xdr:colOff>
      <xdr:row>32</xdr:row>
      <xdr:rowOff>93345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C08C1A3E-3E3F-47E9-BAC7-3108A376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209550</xdr:colOff>
      <xdr:row>33</xdr:row>
      <xdr:rowOff>131445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id="{65FD4F8C-7933-4A8A-95A9-8CC62A5D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25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209550</xdr:colOff>
      <xdr:row>34</xdr:row>
      <xdr:rowOff>152400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id="{3C8152F8-42FB-4D5A-B40A-2D6BFE09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58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209550</xdr:colOff>
      <xdr:row>35</xdr:row>
      <xdr:rowOff>129540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id="{E96A7716-4F05-4D44-A8E3-CE6862AF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063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209550</xdr:colOff>
      <xdr:row>36</xdr:row>
      <xdr:rowOff>131445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id="{22DEEDE3-F65D-4388-92DC-DB0C660A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209550</xdr:colOff>
      <xdr:row>37</xdr:row>
      <xdr:rowOff>133350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id="{3832C64D-32D5-4DA3-9D12-D37A721A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68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209550</xdr:colOff>
      <xdr:row>38</xdr:row>
      <xdr:rowOff>131445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C0CA0EF1-2FD8-4845-BD36-D9CD8768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209550</xdr:colOff>
      <xdr:row>39</xdr:row>
      <xdr:rowOff>129540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id="{B0717286-C055-43AB-9D23-8E38D77B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98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209550</xdr:colOff>
      <xdr:row>40</xdr:row>
      <xdr:rowOff>131445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B43CCC9C-666D-4391-822B-BEB0CD8B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303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209550</xdr:colOff>
      <xdr:row>18</xdr:row>
      <xdr:rowOff>93345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C85E38BB-28D2-4F35-8FC2-F85F31C5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209550</xdr:colOff>
      <xdr:row>19</xdr:row>
      <xdr:rowOff>93345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E4FB0E30-F012-40A8-B964-413E6124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534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209550</xdr:colOff>
      <xdr:row>20</xdr:row>
      <xdr:rowOff>93345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id="{0F668A48-D977-444C-8276-56D2B820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1151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209550</xdr:colOff>
      <xdr:row>21</xdr:row>
      <xdr:rowOff>93345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id="{1D34A317-222C-4E59-AA2A-94103397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209550</xdr:colOff>
      <xdr:row>22</xdr:row>
      <xdr:rowOff>131445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D939B970-581F-4D7C-80A7-EF315DE5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209550</xdr:colOff>
      <xdr:row>23</xdr:row>
      <xdr:rowOff>131445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id="{4BE3E803-F422-41AB-BE42-1DF4A0B2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277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209550</xdr:colOff>
      <xdr:row>24</xdr:row>
      <xdr:rowOff>129540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id="{55CBACF4-BFE0-4231-B8E2-B96E6C8B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6582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209550</xdr:colOff>
      <xdr:row>25</xdr:row>
      <xdr:rowOff>131445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id="{DCE33A15-B4A6-4E3B-8555-A1366C92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848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209550</xdr:colOff>
      <xdr:row>26</xdr:row>
      <xdr:rowOff>133350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id="{9C71E176-0A2C-4E85-9A33-1D2E3243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2297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209550</xdr:colOff>
      <xdr:row>27</xdr:row>
      <xdr:rowOff>167640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id="{1A47FEBE-5BF6-40C0-B6B0-FCDE9FB1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1072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209550</xdr:colOff>
      <xdr:row>28</xdr:row>
      <xdr:rowOff>133350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id="{26CDCDD0-1785-47B0-AA89-09B85B38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0012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209550</xdr:colOff>
      <xdr:row>29</xdr:row>
      <xdr:rowOff>131445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id="{6B4C1A5D-F1A0-4D04-891C-EC09F58E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209550</xdr:colOff>
      <xdr:row>30</xdr:row>
      <xdr:rowOff>93345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id="{3B459BF8-C526-4A48-8F5B-533D6810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582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209550</xdr:colOff>
      <xdr:row>31</xdr:row>
      <xdr:rowOff>131445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id="{EAD9F1C2-74EA-4355-A4AE-ED2C36E9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209550</xdr:colOff>
      <xdr:row>32</xdr:row>
      <xdr:rowOff>131445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id="{AA220BDB-49F4-4662-9810-F6C09D7D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344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209550</xdr:colOff>
      <xdr:row>33</xdr:row>
      <xdr:rowOff>133350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id="{EF01FF19-2096-45F7-9922-D35905B4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72527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209550</xdr:colOff>
      <xdr:row>34</xdr:row>
      <xdr:rowOff>93345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id="{B76101D4-A09A-425D-8909-7136D735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1158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209550</xdr:colOff>
      <xdr:row>35</xdr:row>
      <xdr:rowOff>131445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ED49C3C7-3988-4B56-A26E-64DA0484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506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209550</xdr:colOff>
      <xdr:row>36</xdr:row>
      <xdr:rowOff>131445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id="{8F71F699-A0E8-4A64-A5D8-A8ADAF00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209550</xdr:colOff>
      <xdr:row>37</xdr:row>
      <xdr:rowOff>131445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id="{25A33343-4324-4FF5-9F0E-750CD6D0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68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209550</xdr:colOff>
      <xdr:row>38</xdr:row>
      <xdr:rowOff>131445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id="{3037E7A6-CB95-49CC-802F-F807C5C0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209550</xdr:colOff>
      <xdr:row>39</xdr:row>
      <xdr:rowOff>93345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id="{2D259234-0231-4A78-A699-FB1DD5DC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839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209550</xdr:colOff>
      <xdr:row>40</xdr:row>
      <xdr:rowOff>93345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id="{CC1AF59D-4672-4B2D-9FB4-D3C2BC77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4230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209550</xdr:colOff>
      <xdr:row>20</xdr:row>
      <xdr:rowOff>114300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id="{BA3226C6-AE76-4C14-BA0F-92EE76EAC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7115175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21</xdr:row>
      <xdr:rowOff>0</xdr:rowOff>
    </xdr:from>
    <xdr:to>
      <xdr:col>25</xdr:col>
      <xdr:colOff>209550</xdr:colOff>
      <xdr:row>21</xdr:row>
      <xdr:rowOff>131445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id="{4D6D15C8-5672-4D73-8FA7-1356DCA8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75057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22</xdr:row>
      <xdr:rowOff>0</xdr:rowOff>
    </xdr:from>
    <xdr:to>
      <xdr:col>25</xdr:col>
      <xdr:colOff>209550</xdr:colOff>
      <xdr:row>22</xdr:row>
      <xdr:rowOff>131445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id="{50F0B2AC-515C-423E-9037-36BDF2E3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78962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23</xdr:row>
      <xdr:rowOff>0</xdr:rowOff>
    </xdr:from>
    <xdr:to>
      <xdr:col>25</xdr:col>
      <xdr:colOff>209550</xdr:colOff>
      <xdr:row>23</xdr:row>
      <xdr:rowOff>93345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id="{65630111-68AC-45FB-AE2C-F83C0007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82772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24</xdr:row>
      <xdr:rowOff>0</xdr:rowOff>
    </xdr:from>
    <xdr:to>
      <xdr:col>25</xdr:col>
      <xdr:colOff>209550</xdr:colOff>
      <xdr:row>24</xdr:row>
      <xdr:rowOff>131445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id="{0DA17525-0852-474C-BB68-335B0FA5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86582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25</xdr:row>
      <xdr:rowOff>0</xdr:rowOff>
    </xdr:from>
    <xdr:to>
      <xdr:col>25</xdr:col>
      <xdr:colOff>209550</xdr:colOff>
      <xdr:row>25</xdr:row>
      <xdr:rowOff>131445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id="{5FF9F0DC-6C63-4AD8-8429-64C2A8E1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88487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26</xdr:row>
      <xdr:rowOff>0</xdr:rowOff>
    </xdr:from>
    <xdr:to>
      <xdr:col>25</xdr:col>
      <xdr:colOff>209550</xdr:colOff>
      <xdr:row>26</xdr:row>
      <xdr:rowOff>131445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id="{2DDE647F-9B6B-489C-AEDC-7149C0E4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92297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27</xdr:row>
      <xdr:rowOff>0</xdr:rowOff>
    </xdr:from>
    <xdr:to>
      <xdr:col>25</xdr:col>
      <xdr:colOff>209550</xdr:colOff>
      <xdr:row>27</xdr:row>
      <xdr:rowOff>131445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id="{237C1684-C14D-474B-846E-84494B4E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96107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28</xdr:row>
      <xdr:rowOff>0</xdr:rowOff>
    </xdr:from>
    <xdr:to>
      <xdr:col>25</xdr:col>
      <xdr:colOff>209550</xdr:colOff>
      <xdr:row>28</xdr:row>
      <xdr:rowOff>131445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id="{D13E8E66-0ABF-4F8D-97F6-8BEF224F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00012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29</xdr:row>
      <xdr:rowOff>0</xdr:rowOff>
    </xdr:from>
    <xdr:to>
      <xdr:col>25</xdr:col>
      <xdr:colOff>209550</xdr:colOff>
      <xdr:row>29</xdr:row>
      <xdr:rowOff>129540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id="{18B2DF32-C1E3-4D51-9D4E-005A647E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01917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30</xdr:row>
      <xdr:rowOff>0</xdr:rowOff>
    </xdr:from>
    <xdr:to>
      <xdr:col>25</xdr:col>
      <xdr:colOff>209550</xdr:colOff>
      <xdr:row>30</xdr:row>
      <xdr:rowOff>93345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id="{BCBA7DF3-E3E1-46E7-BB4A-0548DEA5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05822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31</xdr:row>
      <xdr:rowOff>0</xdr:rowOff>
    </xdr:from>
    <xdr:to>
      <xdr:col>25</xdr:col>
      <xdr:colOff>209550</xdr:colOff>
      <xdr:row>31</xdr:row>
      <xdr:rowOff>93345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id="{E51A31E7-7ECC-4A36-822D-DB196A3B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09632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209550</xdr:colOff>
      <xdr:row>32</xdr:row>
      <xdr:rowOff>131445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id="{54A79086-ACFA-45E0-9425-C44D70D7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13442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33</xdr:row>
      <xdr:rowOff>0</xdr:rowOff>
    </xdr:from>
    <xdr:to>
      <xdr:col>25</xdr:col>
      <xdr:colOff>209550</xdr:colOff>
      <xdr:row>33</xdr:row>
      <xdr:rowOff>93345</xdr:rowOff>
    </xdr:to>
    <xdr:pic>
      <xdr:nvPicPr>
        <xdr:cNvPr id="414" name="Picture 413">
          <a:extLst>
            <a:ext uri="{FF2B5EF4-FFF2-40B4-BE49-F238E27FC236}">
              <a16:creationId xmlns:a16="http://schemas.microsoft.com/office/drawing/2014/main" id="{98A90AA4-7814-4CFE-AA3B-B8FC5C21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17252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34</xdr:row>
      <xdr:rowOff>0</xdr:rowOff>
    </xdr:from>
    <xdr:to>
      <xdr:col>25</xdr:col>
      <xdr:colOff>209550</xdr:colOff>
      <xdr:row>34</xdr:row>
      <xdr:rowOff>131445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id="{7D928C2F-13FC-46B0-86CD-A948232B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21158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35</xdr:row>
      <xdr:rowOff>0</xdr:rowOff>
    </xdr:from>
    <xdr:to>
      <xdr:col>25</xdr:col>
      <xdr:colOff>209550</xdr:colOff>
      <xdr:row>35</xdr:row>
      <xdr:rowOff>133350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id="{844CE5B1-72B6-455D-B9E2-C4F082EC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2506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209550</xdr:colOff>
      <xdr:row>36</xdr:row>
      <xdr:rowOff>131445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id="{E3E71C2F-A67B-4817-9BD7-5AEE4B31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28873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37</xdr:row>
      <xdr:rowOff>0</xdr:rowOff>
    </xdr:from>
    <xdr:to>
      <xdr:col>25</xdr:col>
      <xdr:colOff>209550</xdr:colOff>
      <xdr:row>37</xdr:row>
      <xdr:rowOff>152400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id="{CD601D7F-4267-4869-A0D1-DBF00C6D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3268325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38</xdr:row>
      <xdr:rowOff>0</xdr:rowOff>
    </xdr:from>
    <xdr:to>
      <xdr:col>25</xdr:col>
      <xdr:colOff>209550</xdr:colOff>
      <xdr:row>38</xdr:row>
      <xdr:rowOff>131445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id="{EE0E12C0-15ED-46DB-8B76-C91FB9F5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34588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209550</xdr:colOff>
      <xdr:row>39</xdr:row>
      <xdr:rowOff>131445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id="{6725E00C-6D73-4BE9-9D30-2D730F4C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38398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209550</xdr:colOff>
      <xdr:row>40</xdr:row>
      <xdr:rowOff>129540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id="{A60CA449-490C-4155-B422-F3936F3F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42303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209550</xdr:colOff>
      <xdr:row>41</xdr:row>
      <xdr:rowOff>131445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id="{E7C3552C-E7A1-477B-9113-EB9F61CE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4420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42</xdr:row>
      <xdr:rowOff>0</xdr:rowOff>
    </xdr:from>
    <xdr:to>
      <xdr:col>25</xdr:col>
      <xdr:colOff>209550</xdr:colOff>
      <xdr:row>42</xdr:row>
      <xdr:rowOff>131445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id="{A95F6F67-C2D4-4378-B733-C99E5B2D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4801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209550</xdr:colOff>
      <xdr:row>43</xdr:row>
      <xdr:rowOff>131445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id="{832868F2-2EC3-4401-9FD2-D5976DC9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5182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209550</xdr:colOff>
      <xdr:row>44</xdr:row>
      <xdr:rowOff>131445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id="{3F3037AC-6A65-4D40-BAF4-CEDE67CD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5373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45</xdr:row>
      <xdr:rowOff>0</xdr:rowOff>
    </xdr:from>
    <xdr:to>
      <xdr:col>25</xdr:col>
      <xdr:colOff>209550</xdr:colOff>
      <xdr:row>45</xdr:row>
      <xdr:rowOff>129540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id="{10C7E2F5-9446-4BBC-9B2B-1FE4FBD5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55638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46</xdr:row>
      <xdr:rowOff>0</xdr:rowOff>
    </xdr:from>
    <xdr:to>
      <xdr:col>25</xdr:col>
      <xdr:colOff>209550</xdr:colOff>
      <xdr:row>46</xdr:row>
      <xdr:rowOff>131445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id="{BA99A8AE-7E2F-42C7-8F5F-DA0854F6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5754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25</xdr:col>
      <xdr:colOff>209550</xdr:colOff>
      <xdr:row>47</xdr:row>
      <xdr:rowOff>131445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id="{2D679124-5B6B-43FC-9590-5E5A6D3A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5944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48</xdr:row>
      <xdr:rowOff>0</xdr:rowOff>
    </xdr:from>
    <xdr:to>
      <xdr:col>25</xdr:col>
      <xdr:colOff>209550</xdr:colOff>
      <xdr:row>48</xdr:row>
      <xdr:rowOff>167640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id="{F38EDE34-F276-4130-A0B1-383E8E07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6325850"/>
          <a:ext cx="209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49</xdr:row>
      <xdr:rowOff>0</xdr:rowOff>
    </xdr:from>
    <xdr:to>
      <xdr:col>25</xdr:col>
      <xdr:colOff>209550</xdr:colOff>
      <xdr:row>49</xdr:row>
      <xdr:rowOff>93345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id="{7D62CA7B-4F91-4BDF-AF35-84BC5F23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67068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50</xdr:row>
      <xdr:rowOff>0</xdr:rowOff>
    </xdr:from>
    <xdr:to>
      <xdr:col>25</xdr:col>
      <xdr:colOff>209550</xdr:colOff>
      <xdr:row>50</xdr:row>
      <xdr:rowOff>131445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id="{4F18DADF-5968-4DD9-9670-14E9B407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7087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51</xdr:row>
      <xdr:rowOff>0</xdr:rowOff>
    </xdr:from>
    <xdr:to>
      <xdr:col>25</xdr:col>
      <xdr:colOff>209550</xdr:colOff>
      <xdr:row>51</xdr:row>
      <xdr:rowOff>131445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7F55DE0E-9E8C-4B2B-B2B1-E249CCDA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7278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52</xdr:row>
      <xdr:rowOff>0</xdr:rowOff>
    </xdr:from>
    <xdr:to>
      <xdr:col>25</xdr:col>
      <xdr:colOff>209550</xdr:colOff>
      <xdr:row>52</xdr:row>
      <xdr:rowOff>129540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0DEF969E-D12B-4155-AE48-59211004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74688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53</xdr:row>
      <xdr:rowOff>0</xdr:rowOff>
    </xdr:from>
    <xdr:to>
      <xdr:col>25</xdr:col>
      <xdr:colOff>209550</xdr:colOff>
      <xdr:row>53</xdr:row>
      <xdr:rowOff>131445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id="{92494DFE-4D6A-42B2-8ABB-06C2BA84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7659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54</xdr:row>
      <xdr:rowOff>0</xdr:rowOff>
    </xdr:from>
    <xdr:to>
      <xdr:col>25</xdr:col>
      <xdr:colOff>209550</xdr:colOff>
      <xdr:row>54</xdr:row>
      <xdr:rowOff>131445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id="{BC8AC742-2194-470C-BDB2-67A9B9B5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7849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55</xdr:row>
      <xdr:rowOff>0</xdr:rowOff>
    </xdr:from>
    <xdr:to>
      <xdr:col>25</xdr:col>
      <xdr:colOff>209550</xdr:colOff>
      <xdr:row>55</xdr:row>
      <xdr:rowOff>131445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id="{B374603F-6CB0-4413-84BD-65CDE11D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8230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56</xdr:row>
      <xdr:rowOff>0</xdr:rowOff>
    </xdr:from>
    <xdr:to>
      <xdr:col>25</xdr:col>
      <xdr:colOff>209550</xdr:colOff>
      <xdr:row>56</xdr:row>
      <xdr:rowOff>131445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id="{6097C189-91DE-45A9-9120-79BE6671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8421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57</xdr:row>
      <xdr:rowOff>0</xdr:rowOff>
    </xdr:from>
    <xdr:to>
      <xdr:col>25</xdr:col>
      <xdr:colOff>209550</xdr:colOff>
      <xdr:row>57</xdr:row>
      <xdr:rowOff>93345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id="{4B5C8A82-C569-4E59-88B2-32AE0172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88023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58</xdr:row>
      <xdr:rowOff>0</xdr:rowOff>
    </xdr:from>
    <xdr:to>
      <xdr:col>25</xdr:col>
      <xdr:colOff>209550</xdr:colOff>
      <xdr:row>58</xdr:row>
      <xdr:rowOff>131445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id="{9639A68E-CF27-47FE-88D1-56AE2A95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9183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209550</xdr:colOff>
      <xdr:row>59</xdr:row>
      <xdr:rowOff>131445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id="{F76DBF26-7C61-493C-8C70-702BF074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9373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60</xdr:row>
      <xdr:rowOff>0</xdr:rowOff>
    </xdr:from>
    <xdr:to>
      <xdr:col>25</xdr:col>
      <xdr:colOff>209550</xdr:colOff>
      <xdr:row>60</xdr:row>
      <xdr:rowOff>152400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id="{A1E4BAA3-8A00-4ED3-A8D1-DF9563B6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97548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61</xdr:row>
      <xdr:rowOff>0</xdr:rowOff>
    </xdr:from>
    <xdr:to>
      <xdr:col>25</xdr:col>
      <xdr:colOff>209550</xdr:colOff>
      <xdr:row>61</xdr:row>
      <xdr:rowOff>133350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id="{2FB89EAA-4745-40D4-A337-26A9B761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99453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62</xdr:row>
      <xdr:rowOff>0</xdr:rowOff>
    </xdr:from>
    <xdr:to>
      <xdr:col>25</xdr:col>
      <xdr:colOff>209550</xdr:colOff>
      <xdr:row>62</xdr:row>
      <xdr:rowOff>131445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id="{76AA35E3-7796-4831-AD57-A5530256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20135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63</xdr:row>
      <xdr:rowOff>0</xdr:rowOff>
    </xdr:from>
    <xdr:to>
      <xdr:col>25</xdr:col>
      <xdr:colOff>209550</xdr:colOff>
      <xdr:row>63</xdr:row>
      <xdr:rowOff>93345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id="{42B153C4-A993-4876-AB19-B4EDAF5C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205168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64</xdr:row>
      <xdr:rowOff>0</xdr:rowOff>
    </xdr:from>
    <xdr:to>
      <xdr:col>25</xdr:col>
      <xdr:colOff>209550</xdr:colOff>
      <xdr:row>64</xdr:row>
      <xdr:rowOff>131445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id="{D2447969-EFBD-4B8E-9EBF-02D3367A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20707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65</xdr:row>
      <xdr:rowOff>0</xdr:rowOff>
    </xdr:from>
    <xdr:to>
      <xdr:col>25</xdr:col>
      <xdr:colOff>209550</xdr:colOff>
      <xdr:row>65</xdr:row>
      <xdr:rowOff>131445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id="{74284535-6EDE-409E-8D70-80160A78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21088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205740</xdr:colOff>
      <xdr:row>22</xdr:row>
      <xdr:rowOff>97155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id="{3A913EEF-791C-4AE6-890B-7444B7D9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896225"/>
          <a:ext cx="2133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205740</xdr:colOff>
      <xdr:row>23</xdr:row>
      <xdr:rowOff>135255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id="{3CC3FD70-0EEB-4350-88E1-EF8EF3AB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27722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205740</xdr:colOff>
      <xdr:row>24</xdr:row>
      <xdr:rowOff>129540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id="{10B087CA-952F-4F7D-8076-CF823704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658225"/>
          <a:ext cx="2133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205740</xdr:colOff>
      <xdr:row>25</xdr:row>
      <xdr:rowOff>135255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id="{B208C0FC-5411-4454-835B-85BEF6B5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84872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205740</xdr:colOff>
      <xdr:row>26</xdr:row>
      <xdr:rowOff>171450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id="{FCC70906-0604-4145-AFFC-D11956FA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229725"/>
          <a:ext cx="2133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205740</xdr:colOff>
      <xdr:row>27</xdr:row>
      <xdr:rowOff>135255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id="{148807C8-5A14-4E0D-9A21-2E259558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61072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205740</xdr:colOff>
      <xdr:row>28</xdr:row>
      <xdr:rowOff>133350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id="{441C54CA-2446-44F1-84A5-F4575917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001250"/>
          <a:ext cx="21336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205740</xdr:colOff>
      <xdr:row>29</xdr:row>
      <xdr:rowOff>135255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id="{2B5E6DEB-A963-4FE8-B2EA-7614A88F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191750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205740</xdr:colOff>
      <xdr:row>30</xdr:row>
      <xdr:rowOff>135255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id="{6EF06B70-B1A5-4F6E-8FB2-C5CC64E6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58227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205740</xdr:colOff>
      <xdr:row>31</xdr:row>
      <xdr:rowOff>133350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id="{5C125627-CFC0-465C-8079-D2003BC1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963275"/>
          <a:ext cx="21336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205740</xdr:colOff>
      <xdr:row>32</xdr:row>
      <xdr:rowOff>135255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id="{A1B385E2-D1C9-4872-8731-8BCF712E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34427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205740</xdr:colOff>
      <xdr:row>33</xdr:row>
      <xdr:rowOff>135255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id="{F6C43FAF-25BC-4D04-9667-8AC1CEF8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72527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205740</xdr:colOff>
      <xdr:row>1</xdr:row>
      <xdr:rowOff>135255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F54B91-C26E-47F7-9951-9A962F83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205740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44A262-BAE4-4AC0-A84F-EDE8833E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205740</xdr:colOff>
      <xdr:row>3</xdr:row>
      <xdr:rowOff>135255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EDAF7D-D68D-499A-87E9-43E47537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205740</xdr:colOff>
      <xdr:row>4</xdr:row>
      <xdr:rowOff>135255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571387-0F66-49B2-8149-A5CFE904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205740</xdr:colOff>
      <xdr:row>5</xdr:row>
      <xdr:rowOff>133350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96B7ED-3EDB-4282-8727-47EF86F70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205740</xdr:colOff>
      <xdr:row>6</xdr:row>
      <xdr:rowOff>97155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3CF684F-CB5C-4A87-990B-BFCDEFA6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205740</xdr:colOff>
      <xdr:row>7</xdr:row>
      <xdr:rowOff>135255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26C8D55-CDC4-4A71-B4DA-D5D9335A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205740</xdr:colOff>
      <xdr:row>8</xdr:row>
      <xdr:rowOff>135255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673F3EF-6BC4-4930-92A4-03A3B514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205740</xdr:colOff>
      <xdr:row>9</xdr:row>
      <xdr:rowOff>135255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BD7C75C-43DE-4D91-9C25-405C90C3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205740</xdr:colOff>
      <xdr:row>10</xdr:row>
      <xdr:rowOff>135255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4B76AAA-F9F2-46A1-8F1D-82329251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205740</xdr:colOff>
      <xdr:row>11</xdr:row>
      <xdr:rowOff>135255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C3DA516-E31F-4411-B196-DB10C432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205740</xdr:colOff>
      <xdr:row>12</xdr:row>
      <xdr:rowOff>135255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EA7A273-7578-455F-8594-611A108B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0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205740</xdr:colOff>
      <xdr:row>13</xdr:row>
      <xdr:rowOff>135255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C81F226-57D1-4C05-8CAF-A3DDA8F6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205740</xdr:colOff>
      <xdr:row>14</xdr:row>
      <xdr:rowOff>135255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6F681A1-789F-4A07-9782-5959215D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205740</xdr:colOff>
      <xdr:row>15</xdr:row>
      <xdr:rowOff>97155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D04886F-6827-4BE7-80F7-681F74B9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205740</xdr:colOff>
      <xdr:row>16</xdr:row>
      <xdr:rowOff>129540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7507748-2571-4534-863D-AA2EBECD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21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205740</xdr:colOff>
      <xdr:row>17</xdr:row>
      <xdr:rowOff>97155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7481529-9B87-4C57-9F6F-35BA78BE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205740</xdr:colOff>
      <xdr:row>18</xdr:row>
      <xdr:rowOff>135255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3EDCFAA-2C80-4D30-BFB1-136A32EC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205740</xdr:colOff>
      <xdr:row>19</xdr:row>
      <xdr:rowOff>97155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6FF05C0-33CB-463E-8312-D7FFDE8F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205740</xdr:colOff>
      <xdr:row>20</xdr:row>
      <xdr:rowOff>97155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9B085C6-6A10-4E79-B58B-AD961740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205740</xdr:colOff>
      <xdr:row>21</xdr:row>
      <xdr:rowOff>97155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60603F8-9986-412B-84DE-F96F4772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205740</xdr:colOff>
      <xdr:row>22</xdr:row>
      <xdr:rowOff>152400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EF24C88-DCD9-4F17-89B3-3E93D92D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96225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205740</xdr:colOff>
      <xdr:row>23</xdr:row>
      <xdr:rowOff>135255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46C25D5-3DD0-45D5-AB92-814027B1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77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205740</xdr:colOff>
      <xdr:row>24</xdr:row>
      <xdr:rowOff>97155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81B99A7-769F-4921-9EA9-DF5F1550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582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205740</xdr:colOff>
      <xdr:row>25</xdr:row>
      <xdr:rowOff>135255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6980F56-FAD1-401D-9D6C-18A4A0AD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205740</xdr:colOff>
      <xdr:row>26</xdr:row>
      <xdr:rowOff>135255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2080D2D-48CB-4FBF-AEDC-40A1DD0A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205740</xdr:colOff>
      <xdr:row>27</xdr:row>
      <xdr:rowOff>97155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7557D9A-FFB7-4B8E-80A5-4A1906BC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10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205740</xdr:colOff>
      <xdr:row>28</xdr:row>
      <xdr:rowOff>135255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C19B034-9FD9-4710-8ED6-078C0E79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205740</xdr:colOff>
      <xdr:row>29</xdr:row>
      <xdr:rowOff>97155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14A40B7-64B2-48BD-8001-74F0526A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205740</xdr:colOff>
      <xdr:row>30</xdr:row>
      <xdr:rowOff>171450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DC47AF59-8AEB-4B42-A392-6E9032DF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27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205740</xdr:colOff>
      <xdr:row>31</xdr:row>
      <xdr:rowOff>97155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DF7DC8C-88CD-4F57-A6C6-8005C71B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205740</xdr:colOff>
      <xdr:row>32</xdr:row>
      <xdr:rowOff>135255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8DE890A-5831-4C33-81F3-5F8603AF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205740</xdr:colOff>
      <xdr:row>33</xdr:row>
      <xdr:rowOff>97155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81036DC-19B6-442E-BF30-68EE1B0C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25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205740</xdr:colOff>
      <xdr:row>34</xdr:row>
      <xdr:rowOff>135255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E3F3B90-047B-4C1E-AE0D-159DBA62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58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205740</xdr:colOff>
      <xdr:row>35</xdr:row>
      <xdr:rowOff>129540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B81CEA0D-73FE-4FC4-A14B-C1E15342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06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205740</xdr:colOff>
      <xdr:row>36</xdr:row>
      <xdr:rowOff>133350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C891FDB-7EC5-44B5-8529-F0CA5240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873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205740</xdr:colOff>
      <xdr:row>37</xdr:row>
      <xdr:rowOff>135255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92044AA9-8172-4194-9079-E3589924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68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205740</xdr:colOff>
      <xdr:row>38</xdr:row>
      <xdr:rowOff>97155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440E879-9309-4551-9EDE-726CC2E4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8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205740</xdr:colOff>
      <xdr:row>39</xdr:row>
      <xdr:rowOff>97155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A6D4A49A-322C-40ED-8B53-CF6D76FB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9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205740</xdr:colOff>
      <xdr:row>40</xdr:row>
      <xdr:rowOff>97155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F9CA30DF-9314-4E94-A60F-99551E2D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30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205740</xdr:colOff>
      <xdr:row>41</xdr:row>
      <xdr:rowOff>135255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54A8C07-A0D1-4B7A-B5B6-EC811AEC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205740</xdr:colOff>
      <xdr:row>1</xdr:row>
      <xdr:rowOff>114300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49797E2-68E1-45E8-BADE-F0AE96340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05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205740</xdr:colOff>
      <xdr:row>2</xdr:row>
      <xdr:rowOff>135255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3054D7A-19F2-46EB-85ED-98237EE7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81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205740</xdr:colOff>
      <xdr:row>3</xdr:row>
      <xdr:rowOff>135255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357075B-FA57-4C59-97EB-431848D1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2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205740</xdr:colOff>
      <xdr:row>4</xdr:row>
      <xdr:rowOff>135255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A033658-42AC-449F-9459-420990AD1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3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205740</xdr:colOff>
      <xdr:row>5</xdr:row>
      <xdr:rowOff>135255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70431FCE-2C30-47E2-B296-70C65915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24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205740</xdr:colOff>
      <xdr:row>6</xdr:row>
      <xdr:rowOff>133350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743ADA4A-E161-47F3-8121-25FAF260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050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205740</xdr:colOff>
      <xdr:row>7</xdr:row>
      <xdr:rowOff>135255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2A863B3-2F7C-40B9-81F5-B152FB83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486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205740</xdr:colOff>
      <xdr:row>8</xdr:row>
      <xdr:rowOff>97155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722C43AF-6778-46C7-8CBD-D3EA6F69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765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205740</xdr:colOff>
      <xdr:row>9</xdr:row>
      <xdr:rowOff>135255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92ED4488-4B90-43C5-9D07-232D0E24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57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205740</xdr:colOff>
      <xdr:row>10</xdr:row>
      <xdr:rowOff>97155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C771F9F1-8967-4E2F-84A1-9C189402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48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205740</xdr:colOff>
      <xdr:row>11</xdr:row>
      <xdr:rowOff>135255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CCDADDB1-85FD-47FD-B182-08FFA336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29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205740</xdr:colOff>
      <xdr:row>12</xdr:row>
      <xdr:rowOff>133350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F1D949C-8205-49E8-B031-A26C0B46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205740</xdr:colOff>
      <xdr:row>13</xdr:row>
      <xdr:rowOff>135255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C7FF978B-A6FE-4B57-95AB-D7EBCF709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6005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205740</xdr:colOff>
      <xdr:row>14</xdr:row>
      <xdr:rowOff>97155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6433846-4489-4BA3-BB54-0AE0EE92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9911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205740</xdr:colOff>
      <xdr:row>15</xdr:row>
      <xdr:rowOff>135255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78893BE8-2E6F-4B59-81D0-0B6A9AC3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3816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205740</xdr:colOff>
      <xdr:row>16</xdr:row>
      <xdr:rowOff>97155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754E5BE0-05E3-4813-A321-D5DEDF4E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572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205740</xdr:colOff>
      <xdr:row>17</xdr:row>
      <xdr:rowOff>135255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5837355E-129F-4CEB-BB61-CAD7F54C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9531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205740</xdr:colOff>
      <xdr:row>18</xdr:row>
      <xdr:rowOff>97155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4C1027F1-6F0D-45E7-A6C2-CC180CDB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205740</xdr:colOff>
      <xdr:row>19</xdr:row>
      <xdr:rowOff>135255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A2A3AC4-BA7A-4963-A226-B3321DE0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5341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205740</xdr:colOff>
      <xdr:row>20</xdr:row>
      <xdr:rowOff>135255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FFEA1E2-BDC1-43F9-80D1-EC760575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1151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205740</xdr:colOff>
      <xdr:row>21</xdr:row>
      <xdr:rowOff>97155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15B833AD-8843-4995-9335-D46CE1E1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205740</xdr:colOff>
      <xdr:row>22</xdr:row>
      <xdr:rowOff>135255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3985ECE9-53F2-4A05-91CA-FDD2B1D3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205740</xdr:colOff>
      <xdr:row>23</xdr:row>
      <xdr:rowOff>97155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256A764A-0E93-498D-A71D-791304B9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2772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205740</xdr:colOff>
      <xdr:row>24</xdr:row>
      <xdr:rowOff>129540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24A895E9-710D-4173-8A78-93E3F3F9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6582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205740</xdr:colOff>
      <xdr:row>25</xdr:row>
      <xdr:rowOff>97155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12B7CEFA-8AC2-469B-A873-19C52C48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848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205740</xdr:colOff>
      <xdr:row>26</xdr:row>
      <xdr:rowOff>97155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FB18D197-F136-460F-AC65-BD4B5535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229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205740</xdr:colOff>
      <xdr:row>27</xdr:row>
      <xdr:rowOff>97155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E51CEA6C-CF17-4B55-A4DE-F2CA5A2D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10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205740</xdr:colOff>
      <xdr:row>28</xdr:row>
      <xdr:rowOff>97155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C186EA7F-3D53-4F44-932A-1C175A3E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0012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205740</xdr:colOff>
      <xdr:row>29</xdr:row>
      <xdr:rowOff>135255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604718F7-E525-4692-943B-342D002A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205740</xdr:colOff>
      <xdr:row>30</xdr:row>
      <xdr:rowOff>171450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11A14491-8DB6-486C-9940-AFD2D77E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58227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205740</xdr:colOff>
      <xdr:row>31</xdr:row>
      <xdr:rowOff>135255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20AD5B29-5FD2-4BE3-9D92-E80D0471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205740</xdr:colOff>
      <xdr:row>32</xdr:row>
      <xdr:rowOff>97155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6EAB91EF-96C3-46B4-8148-963234B3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344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205740</xdr:colOff>
      <xdr:row>33</xdr:row>
      <xdr:rowOff>135255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10CBD007-4EA6-4C11-9268-7954BB97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725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205740</xdr:colOff>
      <xdr:row>34</xdr:row>
      <xdr:rowOff>152400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65FED67E-5D04-4FC5-A9C9-65738203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1158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205740</xdr:colOff>
      <xdr:row>35</xdr:row>
      <xdr:rowOff>133350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A10B076A-A2A1-45B8-B1BA-071B1C9C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5063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205740</xdr:colOff>
      <xdr:row>36</xdr:row>
      <xdr:rowOff>135255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58CEF940-8CA7-4002-B166-8A313FA6C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205740</xdr:colOff>
      <xdr:row>37</xdr:row>
      <xdr:rowOff>129540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C1642046-2919-4530-871C-2BF72DCC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68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205740</xdr:colOff>
      <xdr:row>38</xdr:row>
      <xdr:rowOff>135255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82EC859C-0149-4D74-8164-74351768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205740</xdr:colOff>
      <xdr:row>39</xdr:row>
      <xdr:rowOff>133350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55B23558-9172-42AC-9575-B4F40D94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8398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205740</xdr:colOff>
      <xdr:row>40</xdr:row>
      <xdr:rowOff>135255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2C7B487C-8A38-45C1-B58D-FD5D3E4F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42303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205740</xdr:colOff>
      <xdr:row>1</xdr:row>
      <xdr:rowOff>114300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400CEDDF-FF49-4E66-9C54-F21B6EC8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05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205740</xdr:colOff>
      <xdr:row>2</xdr:row>
      <xdr:rowOff>135255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4434B18-8BBC-4019-8BB8-381EB1BA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81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205740</xdr:colOff>
      <xdr:row>3</xdr:row>
      <xdr:rowOff>135255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F8AE4AA8-D7E9-444F-AA27-030D7B3F5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62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205740</xdr:colOff>
      <xdr:row>4</xdr:row>
      <xdr:rowOff>135255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AFC950D3-3121-415F-B70C-B96FCC2A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43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205740</xdr:colOff>
      <xdr:row>5</xdr:row>
      <xdr:rowOff>133350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404B76BC-2E1A-4DD8-8399-FF07471F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7240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205740</xdr:colOff>
      <xdr:row>6</xdr:row>
      <xdr:rowOff>135255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7515F540-04A3-4471-B99A-7137B3E0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105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205740</xdr:colOff>
      <xdr:row>7</xdr:row>
      <xdr:rowOff>135255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DBA161F4-DBE9-433A-9B95-E14B0C02C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486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205740</xdr:colOff>
      <xdr:row>8</xdr:row>
      <xdr:rowOff>135255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F7B26B24-3826-4C2C-8D7A-D07DA679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876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205740</xdr:colOff>
      <xdr:row>9</xdr:row>
      <xdr:rowOff>135255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25845D8E-4138-4C47-8BD0-7F33BD67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257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205740</xdr:colOff>
      <xdr:row>10</xdr:row>
      <xdr:rowOff>97155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E24207D3-1025-4532-8A27-8E357735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648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205740</xdr:colOff>
      <xdr:row>11</xdr:row>
      <xdr:rowOff>135255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A9D36FAE-10B1-462B-9E75-F758AF05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029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205740</xdr:colOff>
      <xdr:row>12</xdr:row>
      <xdr:rowOff>97155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4696F57B-8B15-4F0D-BDE5-7E8DD4500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410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205740</xdr:colOff>
      <xdr:row>13</xdr:row>
      <xdr:rowOff>135255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8C96C833-AECD-4C32-A257-B6ADFA5F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6005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</xdr:row>
      <xdr:rowOff>0</xdr:rowOff>
    </xdr:from>
    <xdr:to>
      <xdr:col>12</xdr:col>
      <xdr:colOff>205740</xdr:colOff>
      <xdr:row>14</xdr:row>
      <xdr:rowOff>135255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3248D616-1B24-4AF1-862C-5EC25DD5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9911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205740</xdr:colOff>
      <xdr:row>15</xdr:row>
      <xdr:rowOff>135255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3E56C2BD-858F-4F84-AF2A-BA8376703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3816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205740</xdr:colOff>
      <xdr:row>16</xdr:row>
      <xdr:rowOff>97155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6E29BFE9-B080-47D6-89B0-1A895E4F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572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205740</xdr:colOff>
      <xdr:row>17</xdr:row>
      <xdr:rowOff>97155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65AA957F-38C3-4690-A587-F966606B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953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</xdr:row>
      <xdr:rowOff>0</xdr:rowOff>
    </xdr:from>
    <xdr:to>
      <xdr:col>12</xdr:col>
      <xdr:colOff>205740</xdr:colOff>
      <xdr:row>18</xdr:row>
      <xdr:rowOff>97155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5B98A63C-84C7-4270-9921-7E39B9AE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205740</xdr:colOff>
      <xdr:row>19</xdr:row>
      <xdr:rowOff>97155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51D81452-4E38-4ABF-8263-BED2B727C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534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205740</xdr:colOff>
      <xdr:row>20</xdr:row>
      <xdr:rowOff>97155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43C0E06E-F1A2-48A6-8ACD-5F51838F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1151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205740</xdr:colOff>
      <xdr:row>21</xdr:row>
      <xdr:rowOff>97155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72CF889-1294-49BF-850B-D7A06AFD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205740</xdr:colOff>
      <xdr:row>22</xdr:row>
      <xdr:rowOff>135255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D06DCDA0-A213-40AB-8115-A54F6135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205740</xdr:colOff>
      <xdr:row>23</xdr:row>
      <xdr:rowOff>135255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323DD3B2-D56F-488F-B655-84919034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277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205740</xdr:colOff>
      <xdr:row>24</xdr:row>
      <xdr:rowOff>133350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58335308-C82E-4C04-9396-0ACCFC65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6582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205740</xdr:colOff>
      <xdr:row>25</xdr:row>
      <xdr:rowOff>135255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22B76AE4-0376-43A2-82A3-F1806363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848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205740</xdr:colOff>
      <xdr:row>26</xdr:row>
      <xdr:rowOff>129540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D4FB0637-5110-49AE-9817-F72A2DB2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2297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205740</xdr:colOff>
      <xdr:row>27</xdr:row>
      <xdr:rowOff>171450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45F202DE-C488-4AC3-B89E-6D91034A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61072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205740</xdr:colOff>
      <xdr:row>28</xdr:row>
      <xdr:rowOff>129540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7F22BF44-3B2C-44AF-B8D1-65507E6C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0012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205740</xdr:colOff>
      <xdr:row>29</xdr:row>
      <xdr:rowOff>135255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16E2ED61-830B-49CB-BE27-F03FAC53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205740</xdr:colOff>
      <xdr:row>30</xdr:row>
      <xdr:rowOff>97155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8BE3CF44-76B2-4159-80E4-98CE831F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582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205740</xdr:colOff>
      <xdr:row>31</xdr:row>
      <xdr:rowOff>135255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31807E3B-E4EF-4542-9D48-D981F687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205740</xdr:colOff>
      <xdr:row>32</xdr:row>
      <xdr:rowOff>135255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D0436180-922E-49AC-9334-DE843E04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344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205740</xdr:colOff>
      <xdr:row>33</xdr:row>
      <xdr:rowOff>129540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2C7898AA-A28A-4F29-AE3F-7BD051B3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72527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205740</xdr:colOff>
      <xdr:row>34</xdr:row>
      <xdr:rowOff>97155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9AF8EEA9-AC0C-408C-8FE4-FCF1D8A0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21158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205740</xdr:colOff>
      <xdr:row>35</xdr:row>
      <xdr:rowOff>135255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4F44C28C-4552-4ED1-BC36-FC12428E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2506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205740</xdr:colOff>
      <xdr:row>36</xdr:row>
      <xdr:rowOff>135255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4D0F8097-9D6D-4E44-9ACE-9A0ECE8B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205740</xdr:colOff>
      <xdr:row>37</xdr:row>
      <xdr:rowOff>135255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2CC28F45-AD05-47F0-ADA6-83F6E4EE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268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205740</xdr:colOff>
      <xdr:row>38</xdr:row>
      <xdr:rowOff>135255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3448BB06-4E71-4FE1-B8BD-A766F1A9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205740</xdr:colOff>
      <xdr:row>39</xdr:row>
      <xdr:rowOff>97155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35F00B6-AE0A-43AA-A815-35855BFD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839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205740</xdr:colOff>
      <xdr:row>40</xdr:row>
      <xdr:rowOff>97155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EB123565-F548-496B-B6CF-2A526387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30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20</xdr:row>
      <xdr:rowOff>0</xdr:rowOff>
    </xdr:from>
    <xdr:to>
      <xdr:col>24</xdr:col>
      <xdr:colOff>209550</xdr:colOff>
      <xdr:row>20</xdr:row>
      <xdr:rowOff>114300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611AC765-E31C-4EF5-9D9C-D889FB74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115175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21</xdr:row>
      <xdr:rowOff>0</xdr:rowOff>
    </xdr:from>
    <xdr:to>
      <xdr:col>24</xdr:col>
      <xdr:colOff>209550</xdr:colOff>
      <xdr:row>21</xdr:row>
      <xdr:rowOff>131445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4DF3B365-079A-4C5F-9A8F-77DFB168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50570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22</xdr:row>
      <xdr:rowOff>7620</xdr:rowOff>
    </xdr:from>
    <xdr:to>
      <xdr:col>24</xdr:col>
      <xdr:colOff>209550</xdr:colOff>
      <xdr:row>22</xdr:row>
      <xdr:rowOff>152400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D0D72632-898B-4ECF-9A03-FAA81A6D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9038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23</xdr:row>
      <xdr:rowOff>15240</xdr:rowOff>
    </xdr:from>
    <xdr:to>
      <xdr:col>24</xdr:col>
      <xdr:colOff>209550</xdr:colOff>
      <xdr:row>23</xdr:row>
      <xdr:rowOff>167640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1518CF48-8E14-4EC4-99D9-082F847B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2924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24</xdr:row>
      <xdr:rowOff>22860</xdr:rowOff>
    </xdr:from>
    <xdr:to>
      <xdr:col>24</xdr:col>
      <xdr:colOff>209550</xdr:colOff>
      <xdr:row>24</xdr:row>
      <xdr:rowOff>131445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C87C0C0C-EE5C-4BF8-BE60-C1E8EBDC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681085"/>
          <a:ext cx="205740" cy="112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25</xdr:row>
      <xdr:rowOff>0</xdr:rowOff>
    </xdr:from>
    <xdr:to>
      <xdr:col>24</xdr:col>
      <xdr:colOff>209550</xdr:colOff>
      <xdr:row>25</xdr:row>
      <xdr:rowOff>131445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FC27161-984D-428D-A7F6-4BDFB4FB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8487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26</xdr:row>
      <xdr:rowOff>7620</xdr:rowOff>
    </xdr:from>
    <xdr:to>
      <xdr:col>24</xdr:col>
      <xdr:colOff>209550</xdr:colOff>
      <xdr:row>26</xdr:row>
      <xdr:rowOff>152400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2B4F2BB2-529B-4DBF-9D6D-8B44C454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92373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27</xdr:row>
      <xdr:rowOff>15240</xdr:rowOff>
    </xdr:from>
    <xdr:to>
      <xdr:col>24</xdr:col>
      <xdr:colOff>209550</xdr:colOff>
      <xdr:row>27</xdr:row>
      <xdr:rowOff>167640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FDB51088-9B27-4805-96DC-5F10B81F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96259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28</xdr:row>
      <xdr:rowOff>22860</xdr:rowOff>
    </xdr:from>
    <xdr:to>
      <xdr:col>24</xdr:col>
      <xdr:colOff>209550</xdr:colOff>
      <xdr:row>28</xdr:row>
      <xdr:rowOff>171450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C0869D6B-666E-4679-A0FD-15CF3315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02411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29</xdr:row>
      <xdr:rowOff>30480</xdr:rowOff>
    </xdr:from>
    <xdr:to>
      <xdr:col>24</xdr:col>
      <xdr:colOff>209550</xdr:colOff>
      <xdr:row>29</xdr:row>
      <xdr:rowOff>133350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9FCD48A9-C220-40FD-BC74-AE46DEB7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222230"/>
          <a:ext cx="20574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30</xdr:row>
      <xdr:rowOff>0</xdr:rowOff>
    </xdr:from>
    <xdr:to>
      <xdr:col>24</xdr:col>
      <xdr:colOff>209550</xdr:colOff>
      <xdr:row>30</xdr:row>
      <xdr:rowOff>131445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A1343137-8AAD-4800-8A59-3906F571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5822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31</xdr:row>
      <xdr:rowOff>7620</xdr:rowOff>
    </xdr:from>
    <xdr:to>
      <xdr:col>24</xdr:col>
      <xdr:colOff>209550</xdr:colOff>
      <xdr:row>31</xdr:row>
      <xdr:rowOff>114300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2627E98F-F9BC-4081-AED0-D42839CF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9708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32</xdr:row>
      <xdr:rowOff>0</xdr:rowOff>
    </xdr:from>
    <xdr:to>
      <xdr:col>24</xdr:col>
      <xdr:colOff>209550</xdr:colOff>
      <xdr:row>32</xdr:row>
      <xdr:rowOff>131445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8704883-940F-48F8-9E6C-9AEA9F952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13442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33</xdr:row>
      <xdr:rowOff>7620</xdr:rowOff>
    </xdr:from>
    <xdr:to>
      <xdr:col>24</xdr:col>
      <xdr:colOff>209550</xdr:colOff>
      <xdr:row>33</xdr:row>
      <xdr:rowOff>152400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F283D840-3885-442F-B3E5-7DE5524C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173289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34</xdr:row>
      <xdr:rowOff>15240</xdr:rowOff>
    </xdr:from>
    <xdr:to>
      <xdr:col>24</xdr:col>
      <xdr:colOff>209550</xdr:colOff>
      <xdr:row>34</xdr:row>
      <xdr:rowOff>167640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D4C2DACA-0BD3-4437-9985-635AE7AE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131040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35</xdr:row>
      <xdr:rowOff>22860</xdr:rowOff>
    </xdr:from>
    <xdr:to>
      <xdr:col>24</xdr:col>
      <xdr:colOff>209550</xdr:colOff>
      <xdr:row>35</xdr:row>
      <xdr:rowOff>133350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910DACE2-507A-4BBC-A293-27373934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52918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209550</xdr:colOff>
      <xdr:row>36</xdr:row>
      <xdr:rowOff>93345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ABDDAAF9-2FF7-42CB-8C47-3C38BF59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8873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209550</xdr:colOff>
      <xdr:row>37</xdr:row>
      <xdr:rowOff>93345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B5D270F0-7381-430E-A0EC-48FCD40C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2683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38</xdr:row>
      <xdr:rowOff>0</xdr:rowOff>
    </xdr:from>
    <xdr:to>
      <xdr:col>24</xdr:col>
      <xdr:colOff>209550</xdr:colOff>
      <xdr:row>38</xdr:row>
      <xdr:rowOff>93345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2BCBF4DD-FFC5-4F60-AAEA-BCE6AF8B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4588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39</xdr:row>
      <xdr:rowOff>0</xdr:rowOff>
    </xdr:from>
    <xdr:to>
      <xdr:col>24</xdr:col>
      <xdr:colOff>209550</xdr:colOff>
      <xdr:row>39</xdr:row>
      <xdr:rowOff>93345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B218DC75-5811-4652-8BB3-062022A7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8398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20</xdr:row>
      <xdr:rowOff>0</xdr:rowOff>
    </xdr:from>
    <xdr:to>
      <xdr:col>24</xdr:col>
      <xdr:colOff>209550</xdr:colOff>
      <xdr:row>20</xdr:row>
      <xdr:rowOff>114300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F4827B7E-9616-49ED-B73D-D0746AB3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115175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21</xdr:row>
      <xdr:rowOff>0</xdr:rowOff>
    </xdr:from>
    <xdr:to>
      <xdr:col>24</xdr:col>
      <xdr:colOff>209550</xdr:colOff>
      <xdr:row>21</xdr:row>
      <xdr:rowOff>131445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9EC346BD-08E7-4B34-8551-E19F2FC9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50570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22</xdr:row>
      <xdr:rowOff>7620</xdr:rowOff>
    </xdr:from>
    <xdr:to>
      <xdr:col>24</xdr:col>
      <xdr:colOff>209550</xdr:colOff>
      <xdr:row>22</xdr:row>
      <xdr:rowOff>152400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8AC7EE9-42E4-4CD0-9BD4-DBD4429C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79038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23</xdr:row>
      <xdr:rowOff>15240</xdr:rowOff>
    </xdr:from>
    <xdr:to>
      <xdr:col>24</xdr:col>
      <xdr:colOff>209550</xdr:colOff>
      <xdr:row>23</xdr:row>
      <xdr:rowOff>167640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570314C2-1F1B-4639-83C1-5AA9BC5B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2924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24</xdr:row>
      <xdr:rowOff>22860</xdr:rowOff>
    </xdr:from>
    <xdr:to>
      <xdr:col>24</xdr:col>
      <xdr:colOff>209550</xdr:colOff>
      <xdr:row>24</xdr:row>
      <xdr:rowOff>171450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97315E3B-7B22-404F-B0C6-B27193A6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68108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25</xdr:row>
      <xdr:rowOff>30480</xdr:rowOff>
    </xdr:from>
    <xdr:to>
      <xdr:col>24</xdr:col>
      <xdr:colOff>209550</xdr:colOff>
      <xdr:row>25</xdr:row>
      <xdr:rowOff>133350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3F422FED-DC12-45E3-8EDF-ACC0FC3C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8879205"/>
          <a:ext cx="20574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26</xdr:row>
      <xdr:rowOff>0</xdr:rowOff>
    </xdr:from>
    <xdr:to>
      <xdr:col>24</xdr:col>
      <xdr:colOff>209550</xdr:colOff>
      <xdr:row>26</xdr:row>
      <xdr:rowOff>131445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63C8EAD9-0D53-46E4-A55C-80CFB261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92297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27</xdr:row>
      <xdr:rowOff>7620</xdr:rowOff>
    </xdr:from>
    <xdr:to>
      <xdr:col>24</xdr:col>
      <xdr:colOff>209550</xdr:colOff>
      <xdr:row>27</xdr:row>
      <xdr:rowOff>152400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B4E0EC69-69C0-4E45-9335-3BA3004E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96183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28</xdr:row>
      <xdr:rowOff>15240</xdr:rowOff>
    </xdr:from>
    <xdr:to>
      <xdr:col>24</xdr:col>
      <xdr:colOff>209550</xdr:colOff>
      <xdr:row>28</xdr:row>
      <xdr:rowOff>133350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821F4A15-180F-4544-8E0A-3C5A1FE8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016490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29</xdr:row>
      <xdr:rowOff>0</xdr:rowOff>
    </xdr:from>
    <xdr:to>
      <xdr:col>24</xdr:col>
      <xdr:colOff>209550</xdr:colOff>
      <xdr:row>29</xdr:row>
      <xdr:rowOff>131445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FE23EDC0-F2E3-4188-B5DA-99D7BCA9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1917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30</xdr:row>
      <xdr:rowOff>7620</xdr:rowOff>
    </xdr:from>
    <xdr:to>
      <xdr:col>24</xdr:col>
      <xdr:colOff>209550</xdr:colOff>
      <xdr:row>30</xdr:row>
      <xdr:rowOff>114300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91DAC645-6EF1-406E-94B8-C4ADED3C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5898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31</xdr:row>
      <xdr:rowOff>0</xdr:rowOff>
    </xdr:from>
    <xdr:to>
      <xdr:col>24</xdr:col>
      <xdr:colOff>209550</xdr:colOff>
      <xdr:row>31</xdr:row>
      <xdr:rowOff>131445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EF3357B1-524B-40FC-9F11-AA32606B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09632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32</xdr:row>
      <xdr:rowOff>7620</xdr:rowOff>
    </xdr:from>
    <xdr:to>
      <xdr:col>24</xdr:col>
      <xdr:colOff>209550</xdr:colOff>
      <xdr:row>32</xdr:row>
      <xdr:rowOff>114300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74F879B0-37B1-4B1C-980A-4DA6D053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13518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33</xdr:row>
      <xdr:rowOff>0</xdr:rowOff>
    </xdr:from>
    <xdr:to>
      <xdr:col>24</xdr:col>
      <xdr:colOff>209550</xdr:colOff>
      <xdr:row>33</xdr:row>
      <xdr:rowOff>93345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25D7890-BC4E-4457-AB08-6301CA52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172527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34</xdr:row>
      <xdr:rowOff>0</xdr:rowOff>
    </xdr:from>
    <xdr:to>
      <xdr:col>24</xdr:col>
      <xdr:colOff>209550</xdr:colOff>
      <xdr:row>34</xdr:row>
      <xdr:rowOff>93345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1539B8A3-EF54-4BCA-9BDC-199F6A4B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11580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35</xdr:row>
      <xdr:rowOff>0</xdr:rowOff>
    </xdr:from>
    <xdr:to>
      <xdr:col>24</xdr:col>
      <xdr:colOff>209550</xdr:colOff>
      <xdr:row>35</xdr:row>
      <xdr:rowOff>131445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E65C172-5269-45E0-BE66-67B68D9A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5063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36</xdr:row>
      <xdr:rowOff>7620</xdr:rowOff>
    </xdr:from>
    <xdr:to>
      <xdr:col>24</xdr:col>
      <xdr:colOff>209550</xdr:colOff>
      <xdr:row>36</xdr:row>
      <xdr:rowOff>131445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95111658-AB06-4A0C-831B-BE19CED4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2894945"/>
          <a:ext cx="205740" cy="1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37</xdr:row>
      <xdr:rowOff>0</xdr:rowOff>
    </xdr:from>
    <xdr:to>
      <xdr:col>24</xdr:col>
      <xdr:colOff>209550</xdr:colOff>
      <xdr:row>37</xdr:row>
      <xdr:rowOff>131445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6EC7FAF5-C934-4848-A4BD-4F68936C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2683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38</xdr:row>
      <xdr:rowOff>7620</xdr:rowOff>
    </xdr:from>
    <xdr:to>
      <xdr:col>24</xdr:col>
      <xdr:colOff>209550</xdr:colOff>
      <xdr:row>38</xdr:row>
      <xdr:rowOff>152400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BD2443D4-12EA-47F4-9F07-D1E6CFBF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4664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39</xdr:row>
      <xdr:rowOff>15240</xdr:rowOff>
    </xdr:from>
    <xdr:to>
      <xdr:col>24</xdr:col>
      <xdr:colOff>209550</xdr:colOff>
      <xdr:row>39</xdr:row>
      <xdr:rowOff>171450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62F63015-1CBF-4FC7-9F86-1FE5588FC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3855065"/>
          <a:ext cx="20574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41</xdr:row>
      <xdr:rowOff>0</xdr:rowOff>
    </xdr:from>
    <xdr:to>
      <xdr:col>24</xdr:col>
      <xdr:colOff>209550</xdr:colOff>
      <xdr:row>41</xdr:row>
      <xdr:rowOff>93345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50E392EB-91A3-4E26-A67A-B73F0CF0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442085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42</xdr:row>
      <xdr:rowOff>0</xdr:rowOff>
    </xdr:from>
    <xdr:to>
      <xdr:col>24</xdr:col>
      <xdr:colOff>209550</xdr:colOff>
      <xdr:row>42</xdr:row>
      <xdr:rowOff>131445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351D6C76-7103-434A-BBAA-E0C2807D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148018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20</xdr:row>
      <xdr:rowOff>0</xdr:rowOff>
    </xdr:from>
    <xdr:to>
      <xdr:col>32</xdr:col>
      <xdr:colOff>205740</xdr:colOff>
      <xdr:row>20</xdr:row>
      <xdr:rowOff>114300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137F7C7F-CCB7-4C06-8EE8-242171D6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7115175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205740</xdr:colOff>
      <xdr:row>21</xdr:row>
      <xdr:rowOff>135255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70EEE0B5-8805-4C31-AB50-B37F09F6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75057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205740</xdr:colOff>
      <xdr:row>22</xdr:row>
      <xdr:rowOff>97155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A61B6DE5-5E7B-4670-BE57-16398C7B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78962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205740</xdr:colOff>
      <xdr:row>23</xdr:row>
      <xdr:rowOff>135255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B74854EF-82C6-4B3D-B8BB-09A3D458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8277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24</xdr:row>
      <xdr:rowOff>0</xdr:rowOff>
    </xdr:from>
    <xdr:to>
      <xdr:col>32</xdr:col>
      <xdr:colOff>205740</xdr:colOff>
      <xdr:row>24</xdr:row>
      <xdr:rowOff>135255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E77BEC35-9BDB-4CC1-BB58-AC0B41F8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8658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25</xdr:row>
      <xdr:rowOff>0</xdr:rowOff>
    </xdr:from>
    <xdr:to>
      <xdr:col>32</xdr:col>
      <xdr:colOff>205740</xdr:colOff>
      <xdr:row>25</xdr:row>
      <xdr:rowOff>135255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C4686959-675D-42C1-AD86-E3E43D30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8848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26</xdr:row>
      <xdr:rowOff>0</xdr:rowOff>
    </xdr:from>
    <xdr:to>
      <xdr:col>32</xdr:col>
      <xdr:colOff>205740</xdr:colOff>
      <xdr:row>26</xdr:row>
      <xdr:rowOff>135255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B8F1256A-26A6-457D-8BC7-134E890D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9229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205740</xdr:colOff>
      <xdr:row>27</xdr:row>
      <xdr:rowOff>135255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8103A21C-C880-4D3D-9BAF-5E0B401F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9610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205740</xdr:colOff>
      <xdr:row>28</xdr:row>
      <xdr:rowOff>135255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2BAC6881-A97E-4531-9C34-79959136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00012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29</xdr:row>
      <xdr:rowOff>0</xdr:rowOff>
    </xdr:from>
    <xdr:to>
      <xdr:col>32</xdr:col>
      <xdr:colOff>205740</xdr:colOff>
      <xdr:row>29</xdr:row>
      <xdr:rowOff>133350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AC5D503C-A284-4349-B28A-9FACAF77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0191750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30</xdr:row>
      <xdr:rowOff>0</xdr:rowOff>
    </xdr:from>
    <xdr:to>
      <xdr:col>32</xdr:col>
      <xdr:colOff>205740</xdr:colOff>
      <xdr:row>30</xdr:row>
      <xdr:rowOff>97155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48E664B7-D895-47BF-B5E3-61A978BC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0582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31</xdr:row>
      <xdr:rowOff>0</xdr:rowOff>
    </xdr:from>
    <xdr:to>
      <xdr:col>32</xdr:col>
      <xdr:colOff>205740</xdr:colOff>
      <xdr:row>31</xdr:row>
      <xdr:rowOff>97155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882ADE28-BF8B-4E19-8DD5-BFCC4617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0963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32</xdr:row>
      <xdr:rowOff>0</xdr:rowOff>
    </xdr:from>
    <xdr:to>
      <xdr:col>32</xdr:col>
      <xdr:colOff>205740</xdr:colOff>
      <xdr:row>32</xdr:row>
      <xdr:rowOff>97155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A7EDD910-59FF-4C31-B27A-79D08DE4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1344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33</xdr:row>
      <xdr:rowOff>0</xdr:rowOff>
    </xdr:from>
    <xdr:to>
      <xdr:col>32</xdr:col>
      <xdr:colOff>205740</xdr:colOff>
      <xdr:row>33</xdr:row>
      <xdr:rowOff>135255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A8A90035-14D1-4E8C-8E4B-D104EEC6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1725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34</xdr:row>
      <xdr:rowOff>0</xdr:rowOff>
    </xdr:from>
    <xdr:to>
      <xdr:col>32</xdr:col>
      <xdr:colOff>205740</xdr:colOff>
      <xdr:row>34</xdr:row>
      <xdr:rowOff>97155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349E9923-CDBC-4BE7-9101-C934962F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21158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35</xdr:row>
      <xdr:rowOff>0</xdr:rowOff>
    </xdr:from>
    <xdr:to>
      <xdr:col>32</xdr:col>
      <xdr:colOff>205740</xdr:colOff>
      <xdr:row>35</xdr:row>
      <xdr:rowOff>129540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FB245949-1837-403B-A5F6-8F74A3AE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2506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36</xdr:row>
      <xdr:rowOff>0</xdr:rowOff>
    </xdr:from>
    <xdr:to>
      <xdr:col>32</xdr:col>
      <xdr:colOff>205740</xdr:colOff>
      <xdr:row>36</xdr:row>
      <xdr:rowOff>135255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575F26D9-67D5-429C-9087-21F92DFF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37</xdr:row>
      <xdr:rowOff>0</xdr:rowOff>
    </xdr:from>
    <xdr:to>
      <xdr:col>32</xdr:col>
      <xdr:colOff>205740</xdr:colOff>
      <xdr:row>37</xdr:row>
      <xdr:rowOff>135255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B2D8B52C-880A-4AF9-B1FA-E2C3DE4A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3268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38</xdr:row>
      <xdr:rowOff>0</xdr:rowOff>
    </xdr:from>
    <xdr:to>
      <xdr:col>32</xdr:col>
      <xdr:colOff>205740</xdr:colOff>
      <xdr:row>38</xdr:row>
      <xdr:rowOff>135255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9C4EF4-C2B0-4DD0-8601-F15E7BB7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39</xdr:row>
      <xdr:rowOff>0</xdr:rowOff>
    </xdr:from>
    <xdr:to>
      <xdr:col>32</xdr:col>
      <xdr:colOff>205740</xdr:colOff>
      <xdr:row>39</xdr:row>
      <xdr:rowOff>97155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561C45C-DA50-413F-8ECD-8ABE190E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3839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40</xdr:row>
      <xdr:rowOff>0</xdr:rowOff>
    </xdr:from>
    <xdr:to>
      <xdr:col>32</xdr:col>
      <xdr:colOff>205740</xdr:colOff>
      <xdr:row>40</xdr:row>
      <xdr:rowOff>97155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BAF74BB0-BF16-4009-BA7A-2E785A0F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4230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205740</xdr:colOff>
      <xdr:row>41</xdr:row>
      <xdr:rowOff>97155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2A84A62C-C485-4171-AEF6-88FE2031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44208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42</xdr:row>
      <xdr:rowOff>0</xdr:rowOff>
    </xdr:from>
    <xdr:to>
      <xdr:col>32</xdr:col>
      <xdr:colOff>205740</xdr:colOff>
      <xdr:row>42</xdr:row>
      <xdr:rowOff>135255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554E8B89-899A-41CA-99DC-D36B55E3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48018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43</xdr:row>
      <xdr:rowOff>0</xdr:rowOff>
    </xdr:from>
    <xdr:to>
      <xdr:col>32</xdr:col>
      <xdr:colOff>205740</xdr:colOff>
      <xdr:row>43</xdr:row>
      <xdr:rowOff>135255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C40C3329-9E73-468D-9E76-98E4E1AA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51828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44</xdr:row>
      <xdr:rowOff>0</xdr:rowOff>
    </xdr:from>
    <xdr:to>
      <xdr:col>32</xdr:col>
      <xdr:colOff>205740</xdr:colOff>
      <xdr:row>44</xdr:row>
      <xdr:rowOff>97155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F659FD2-358D-4E03-9C5C-D19F5868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5373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45</xdr:row>
      <xdr:rowOff>0</xdr:rowOff>
    </xdr:from>
    <xdr:to>
      <xdr:col>32</xdr:col>
      <xdr:colOff>205740</xdr:colOff>
      <xdr:row>45</xdr:row>
      <xdr:rowOff>135255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C4685CD5-9058-422B-81A1-3454087D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55638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46</xdr:row>
      <xdr:rowOff>0</xdr:rowOff>
    </xdr:from>
    <xdr:to>
      <xdr:col>32</xdr:col>
      <xdr:colOff>205740</xdr:colOff>
      <xdr:row>46</xdr:row>
      <xdr:rowOff>152400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23E94DAD-8373-4340-9F2B-58515287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57543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47</xdr:row>
      <xdr:rowOff>0</xdr:rowOff>
    </xdr:from>
    <xdr:to>
      <xdr:col>32</xdr:col>
      <xdr:colOff>205740</xdr:colOff>
      <xdr:row>47</xdr:row>
      <xdr:rowOff>97155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715F1F3C-FD6B-4FAF-A772-CBBAFB01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59448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48</xdr:row>
      <xdr:rowOff>0</xdr:rowOff>
    </xdr:from>
    <xdr:to>
      <xdr:col>32</xdr:col>
      <xdr:colOff>205740</xdr:colOff>
      <xdr:row>48</xdr:row>
      <xdr:rowOff>97155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8D400CE6-EA75-40D4-9497-23420084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163258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20</xdr:row>
      <xdr:rowOff>0</xdr:rowOff>
    </xdr:from>
    <xdr:to>
      <xdr:col>32</xdr:col>
      <xdr:colOff>209550</xdr:colOff>
      <xdr:row>20</xdr:row>
      <xdr:rowOff>131445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9550CC91-B4FE-49C3-B521-EB693D3C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71151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21</xdr:row>
      <xdr:rowOff>0</xdr:rowOff>
    </xdr:from>
    <xdr:to>
      <xdr:col>32</xdr:col>
      <xdr:colOff>209550</xdr:colOff>
      <xdr:row>21</xdr:row>
      <xdr:rowOff>114300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C6F364D4-431D-403D-A05C-A751CBC4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7505700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22</xdr:row>
      <xdr:rowOff>0</xdr:rowOff>
    </xdr:from>
    <xdr:to>
      <xdr:col>32</xdr:col>
      <xdr:colOff>209550</xdr:colOff>
      <xdr:row>22</xdr:row>
      <xdr:rowOff>93345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6B2635D9-64ED-42DE-B0A3-D9C3D97A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78962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23</xdr:row>
      <xdr:rowOff>0</xdr:rowOff>
    </xdr:from>
    <xdr:to>
      <xdr:col>32</xdr:col>
      <xdr:colOff>209550</xdr:colOff>
      <xdr:row>23</xdr:row>
      <xdr:rowOff>131445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717EA536-8A92-4FFA-8B2E-2BFE6A22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82772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24</xdr:row>
      <xdr:rowOff>0</xdr:rowOff>
    </xdr:from>
    <xdr:to>
      <xdr:col>32</xdr:col>
      <xdr:colOff>209550</xdr:colOff>
      <xdr:row>24</xdr:row>
      <xdr:rowOff>131445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225F4D66-AB67-41B0-A29E-9EB54061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86582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25</xdr:row>
      <xdr:rowOff>0</xdr:rowOff>
    </xdr:from>
    <xdr:to>
      <xdr:col>32</xdr:col>
      <xdr:colOff>209550</xdr:colOff>
      <xdr:row>25</xdr:row>
      <xdr:rowOff>131445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1DFD68CD-19BB-4E26-AF10-DA16497B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88487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26</xdr:row>
      <xdr:rowOff>0</xdr:rowOff>
    </xdr:from>
    <xdr:to>
      <xdr:col>32</xdr:col>
      <xdr:colOff>209550</xdr:colOff>
      <xdr:row>26</xdr:row>
      <xdr:rowOff>131445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4589C717-3BC2-4DA9-8473-705F4CDC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92297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27</xdr:row>
      <xdr:rowOff>0</xdr:rowOff>
    </xdr:from>
    <xdr:to>
      <xdr:col>32</xdr:col>
      <xdr:colOff>209550</xdr:colOff>
      <xdr:row>27</xdr:row>
      <xdr:rowOff>131445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5B88442B-8A79-46B6-95F2-5AF329E46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96107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28</xdr:row>
      <xdr:rowOff>0</xdr:rowOff>
    </xdr:from>
    <xdr:to>
      <xdr:col>32</xdr:col>
      <xdr:colOff>209550</xdr:colOff>
      <xdr:row>28</xdr:row>
      <xdr:rowOff>129540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3834E23-D58B-446E-A2F5-CCAB78BC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0001250"/>
          <a:ext cx="20574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29</xdr:row>
      <xdr:rowOff>0</xdr:rowOff>
    </xdr:from>
    <xdr:to>
      <xdr:col>32</xdr:col>
      <xdr:colOff>209550</xdr:colOff>
      <xdr:row>29</xdr:row>
      <xdr:rowOff>131445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48C2EDE0-75A6-41C6-9B50-604499E5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01917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30</xdr:row>
      <xdr:rowOff>0</xdr:rowOff>
    </xdr:from>
    <xdr:to>
      <xdr:col>32</xdr:col>
      <xdr:colOff>209550</xdr:colOff>
      <xdr:row>30</xdr:row>
      <xdr:rowOff>93345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A57859BE-9F19-4236-90A6-92344614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058227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31</xdr:row>
      <xdr:rowOff>0</xdr:rowOff>
    </xdr:from>
    <xdr:to>
      <xdr:col>32</xdr:col>
      <xdr:colOff>209550</xdr:colOff>
      <xdr:row>31</xdr:row>
      <xdr:rowOff>93345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18D4795F-2FE3-41FB-8235-34F47F82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096327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32</xdr:row>
      <xdr:rowOff>0</xdr:rowOff>
    </xdr:from>
    <xdr:to>
      <xdr:col>32</xdr:col>
      <xdr:colOff>209550</xdr:colOff>
      <xdr:row>32</xdr:row>
      <xdr:rowOff>131445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A1588E74-818C-4307-B7A6-67618287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13442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33</xdr:row>
      <xdr:rowOff>0</xdr:rowOff>
    </xdr:from>
    <xdr:to>
      <xdr:col>32</xdr:col>
      <xdr:colOff>209550</xdr:colOff>
      <xdr:row>33</xdr:row>
      <xdr:rowOff>93345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5235EF97-4884-4074-9841-25543CEA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172527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34</xdr:row>
      <xdr:rowOff>0</xdr:rowOff>
    </xdr:from>
    <xdr:to>
      <xdr:col>32</xdr:col>
      <xdr:colOff>209550</xdr:colOff>
      <xdr:row>34</xdr:row>
      <xdr:rowOff>131445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C3C65E57-9F2B-46B1-97AC-BCA4F829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211580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35</xdr:row>
      <xdr:rowOff>0</xdr:rowOff>
    </xdr:from>
    <xdr:to>
      <xdr:col>32</xdr:col>
      <xdr:colOff>209550</xdr:colOff>
      <xdr:row>35</xdr:row>
      <xdr:rowOff>133350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4AA9FBAB-1E89-4300-B82E-C28DF83A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2506325"/>
          <a:ext cx="20574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36</xdr:row>
      <xdr:rowOff>0</xdr:rowOff>
    </xdr:from>
    <xdr:to>
      <xdr:col>32</xdr:col>
      <xdr:colOff>209550</xdr:colOff>
      <xdr:row>36</xdr:row>
      <xdr:rowOff>131445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FB60C0E2-CEC5-4EB1-9EB9-73E78F76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28873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37</xdr:row>
      <xdr:rowOff>0</xdr:rowOff>
    </xdr:from>
    <xdr:to>
      <xdr:col>32</xdr:col>
      <xdr:colOff>209550</xdr:colOff>
      <xdr:row>37</xdr:row>
      <xdr:rowOff>152400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1431BAFA-BDFE-4148-908E-A11A272B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3268325"/>
          <a:ext cx="20574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38</xdr:row>
      <xdr:rowOff>0</xdr:rowOff>
    </xdr:from>
    <xdr:to>
      <xdr:col>32</xdr:col>
      <xdr:colOff>209550</xdr:colOff>
      <xdr:row>38</xdr:row>
      <xdr:rowOff>131445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A606BC2C-C969-45C9-9E43-030AF476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34588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39</xdr:row>
      <xdr:rowOff>0</xdr:rowOff>
    </xdr:from>
    <xdr:to>
      <xdr:col>32</xdr:col>
      <xdr:colOff>209550</xdr:colOff>
      <xdr:row>39</xdr:row>
      <xdr:rowOff>131445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55F04CFE-C0FB-48B0-8857-60A26058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38398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40</xdr:row>
      <xdr:rowOff>0</xdr:rowOff>
    </xdr:from>
    <xdr:to>
      <xdr:col>32</xdr:col>
      <xdr:colOff>209550</xdr:colOff>
      <xdr:row>40</xdr:row>
      <xdr:rowOff>131445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91AB9548-219F-42FB-87F1-5D4A7E07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42303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41</xdr:row>
      <xdr:rowOff>0</xdr:rowOff>
    </xdr:from>
    <xdr:to>
      <xdr:col>32</xdr:col>
      <xdr:colOff>209550</xdr:colOff>
      <xdr:row>41</xdr:row>
      <xdr:rowOff>129540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DB631A0E-CEDF-4BDF-A9A0-71834B0E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4420850"/>
          <a:ext cx="20574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42</xdr:row>
      <xdr:rowOff>0</xdr:rowOff>
    </xdr:from>
    <xdr:to>
      <xdr:col>32</xdr:col>
      <xdr:colOff>209550</xdr:colOff>
      <xdr:row>42</xdr:row>
      <xdr:rowOff>131445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8AFC723D-05FC-45B5-81CF-EC5CA709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48018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43</xdr:row>
      <xdr:rowOff>0</xdr:rowOff>
    </xdr:from>
    <xdr:to>
      <xdr:col>32</xdr:col>
      <xdr:colOff>209550</xdr:colOff>
      <xdr:row>43</xdr:row>
      <xdr:rowOff>131445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26CFDDC6-4CD6-4306-A08C-999E544D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51828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44</xdr:row>
      <xdr:rowOff>0</xdr:rowOff>
    </xdr:from>
    <xdr:to>
      <xdr:col>32</xdr:col>
      <xdr:colOff>209550</xdr:colOff>
      <xdr:row>44</xdr:row>
      <xdr:rowOff>131445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D4B2A3E1-7750-45A2-9E36-14D24BFE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53733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45</xdr:row>
      <xdr:rowOff>0</xdr:rowOff>
    </xdr:from>
    <xdr:to>
      <xdr:col>32</xdr:col>
      <xdr:colOff>209550</xdr:colOff>
      <xdr:row>45</xdr:row>
      <xdr:rowOff>129540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589E010D-55CC-45C2-846B-999F825C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5563850"/>
          <a:ext cx="20574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46</xdr:row>
      <xdr:rowOff>0</xdr:rowOff>
    </xdr:from>
    <xdr:to>
      <xdr:col>32</xdr:col>
      <xdr:colOff>209550</xdr:colOff>
      <xdr:row>46</xdr:row>
      <xdr:rowOff>131445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F48618D3-669C-4A08-BF04-BFD89F20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57543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47</xdr:row>
      <xdr:rowOff>0</xdr:rowOff>
    </xdr:from>
    <xdr:to>
      <xdr:col>32</xdr:col>
      <xdr:colOff>209550</xdr:colOff>
      <xdr:row>47</xdr:row>
      <xdr:rowOff>93345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190E6F1-7CEA-433C-8752-9FEE9988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594485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48</xdr:row>
      <xdr:rowOff>0</xdr:rowOff>
    </xdr:from>
    <xdr:to>
      <xdr:col>32</xdr:col>
      <xdr:colOff>209550</xdr:colOff>
      <xdr:row>48</xdr:row>
      <xdr:rowOff>131445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A5455550-102A-4F57-9256-9414C5DA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63258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49</xdr:row>
      <xdr:rowOff>0</xdr:rowOff>
    </xdr:from>
    <xdr:to>
      <xdr:col>32</xdr:col>
      <xdr:colOff>209550</xdr:colOff>
      <xdr:row>49</xdr:row>
      <xdr:rowOff>131445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C9F27400-54CC-4C0C-BCC3-086938D7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67068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50</xdr:row>
      <xdr:rowOff>7620</xdr:rowOff>
    </xdr:from>
    <xdr:to>
      <xdr:col>32</xdr:col>
      <xdr:colOff>209550</xdr:colOff>
      <xdr:row>50</xdr:row>
      <xdr:rowOff>152400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B43C791F-EE7C-4392-9C25-BD13F1AF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709547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51</xdr:row>
      <xdr:rowOff>0</xdr:rowOff>
    </xdr:from>
    <xdr:to>
      <xdr:col>32</xdr:col>
      <xdr:colOff>209550</xdr:colOff>
      <xdr:row>51</xdr:row>
      <xdr:rowOff>131445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7A9D9E7E-FC76-42EB-8923-350C8F27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72783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52</xdr:row>
      <xdr:rowOff>7620</xdr:rowOff>
    </xdr:from>
    <xdr:to>
      <xdr:col>32</xdr:col>
      <xdr:colOff>209550</xdr:colOff>
      <xdr:row>52</xdr:row>
      <xdr:rowOff>152400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86862186-C0E9-4A40-AAF5-CB2ACEF7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747647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53</xdr:row>
      <xdr:rowOff>15240</xdr:rowOff>
    </xdr:from>
    <xdr:to>
      <xdr:col>32</xdr:col>
      <xdr:colOff>209550</xdr:colOff>
      <xdr:row>53</xdr:row>
      <xdr:rowOff>167640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27F5460D-4965-4EAC-9DE2-450CB753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7674590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54</xdr:row>
      <xdr:rowOff>22860</xdr:rowOff>
    </xdr:from>
    <xdr:to>
      <xdr:col>32</xdr:col>
      <xdr:colOff>209550</xdr:colOff>
      <xdr:row>54</xdr:row>
      <xdr:rowOff>171450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CF1C326D-A0AC-4B21-A4E9-200A31A2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787271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55</xdr:row>
      <xdr:rowOff>30480</xdr:rowOff>
    </xdr:from>
    <xdr:to>
      <xdr:col>32</xdr:col>
      <xdr:colOff>209550</xdr:colOff>
      <xdr:row>55</xdr:row>
      <xdr:rowOff>133350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2F4E1E0E-05E2-4D16-83C2-FD12D419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8261330"/>
          <a:ext cx="20574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56</xdr:row>
      <xdr:rowOff>0</xdr:rowOff>
    </xdr:from>
    <xdr:to>
      <xdr:col>32</xdr:col>
      <xdr:colOff>209550</xdr:colOff>
      <xdr:row>56</xdr:row>
      <xdr:rowOff>131445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1990C30A-01DA-4762-A1F1-0049F0CA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84213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57</xdr:row>
      <xdr:rowOff>7620</xdr:rowOff>
    </xdr:from>
    <xdr:to>
      <xdr:col>32</xdr:col>
      <xdr:colOff>209550</xdr:colOff>
      <xdr:row>57</xdr:row>
      <xdr:rowOff>152400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2D0873D7-3999-4A82-BDA0-B86EC517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880997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58</xdr:row>
      <xdr:rowOff>15240</xdr:rowOff>
    </xdr:from>
    <xdr:to>
      <xdr:col>32</xdr:col>
      <xdr:colOff>209550</xdr:colOff>
      <xdr:row>58</xdr:row>
      <xdr:rowOff>171450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800666F1-84EA-4645-A603-317E99D5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5" y="19198590"/>
          <a:ext cx="20574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0</xdr:rowOff>
    </xdr:from>
    <xdr:ext cx="209550" cy="114300"/>
    <xdr:pic>
      <xdr:nvPicPr>
        <xdr:cNvPr id="233" name="Picture 232">
          <a:extLst>
            <a:ext uri="{FF2B5EF4-FFF2-40B4-BE49-F238E27FC236}">
              <a16:creationId xmlns:a16="http://schemas.microsoft.com/office/drawing/2014/main" id="{C016A7CC-4ADB-44AE-A8B0-92182CB8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209550" cy="131445"/>
    <xdr:pic>
      <xdr:nvPicPr>
        <xdr:cNvPr id="234" name="Picture 233">
          <a:extLst>
            <a:ext uri="{FF2B5EF4-FFF2-40B4-BE49-F238E27FC236}">
              <a16:creationId xmlns:a16="http://schemas.microsoft.com/office/drawing/2014/main" id="{5F1E32CC-D2E5-42A1-AD9E-607453EA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209550" cy="131445"/>
    <xdr:pic>
      <xdr:nvPicPr>
        <xdr:cNvPr id="235" name="Picture 234">
          <a:extLst>
            <a:ext uri="{FF2B5EF4-FFF2-40B4-BE49-F238E27FC236}">
              <a16:creationId xmlns:a16="http://schemas.microsoft.com/office/drawing/2014/main" id="{0F85F360-7F36-458C-8ACB-EA5AE54C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209550" cy="131445"/>
    <xdr:pic>
      <xdr:nvPicPr>
        <xdr:cNvPr id="236" name="Picture 235">
          <a:extLst>
            <a:ext uri="{FF2B5EF4-FFF2-40B4-BE49-F238E27FC236}">
              <a16:creationId xmlns:a16="http://schemas.microsoft.com/office/drawing/2014/main" id="{DD34374D-791D-4123-95F1-20C217E1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209550" cy="131445"/>
    <xdr:pic>
      <xdr:nvPicPr>
        <xdr:cNvPr id="237" name="Picture 236">
          <a:extLst>
            <a:ext uri="{FF2B5EF4-FFF2-40B4-BE49-F238E27FC236}">
              <a16:creationId xmlns:a16="http://schemas.microsoft.com/office/drawing/2014/main" id="{DCFB3BEC-12C6-4AF7-BFFC-E07492D7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209550" cy="129540"/>
    <xdr:pic>
      <xdr:nvPicPr>
        <xdr:cNvPr id="238" name="Picture 237">
          <a:extLst>
            <a:ext uri="{FF2B5EF4-FFF2-40B4-BE49-F238E27FC236}">
              <a16:creationId xmlns:a16="http://schemas.microsoft.com/office/drawing/2014/main" id="{413755E5-15D1-47CA-9281-01A76D345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209550" cy="131445"/>
    <xdr:pic>
      <xdr:nvPicPr>
        <xdr:cNvPr id="239" name="Picture 238">
          <a:extLst>
            <a:ext uri="{FF2B5EF4-FFF2-40B4-BE49-F238E27FC236}">
              <a16:creationId xmlns:a16="http://schemas.microsoft.com/office/drawing/2014/main" id="{10C0AD26-61C5-4380-A4F0-EC8E86C3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209550" cy="93345"/>
    <xdr:pic>
      <xdr:nvPicPr>
        <xdr:cNvPr id="240" name="Picture 239">
          <a:extLst>
            <a:ext uri="{FF2B5EF4-FFF2-40B4-BE49-F238E27FC236}">
              <a16:creationId xmlns:a16="http://schemas.microsoft.com/office/drawing/2014/main" id="{BA92E026-D344-47CA-ABAB-C54559DC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209550" cy="131445"/>
    <xdr:pic>
      <xdr:nvPicPr>
        <xdr:cNvPr id="241" name="Picture 240">
          <a:extLst>
            <a:ext uri="{FF2B5EF4-FFF2-40B4-BE49-F238E27FC236}">
              <a16:creationId xmlns:a16="http://schemas.microsoft.com/office/drawing/2014/main" id="{91E533C9-469B-4F24-9D6C-BFDD61DA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209550" cy="93345"/>
    <xdr:pic>
      <xdr:nvPicPr>
        <xdr:cNvPr id="242" name="Picture 241">
          <a:extLst>
            <a:ext uri="{FF2B5EF4-FFF2-40B4-BE49-F238E27FC236}">
              <a16:creationId xmlns:a16="http://schemas.microsoft.com/office/drawing/2014/main" id="{F3649AB6-58DF-4660-A220-5CF74456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0</xdr:rowOff>
    </xdr:from>
    <xdr:ext cx="209550" cy="131445"/>
    <xdr:pic>
      <xdr:nvPicPr>
        <xdr:cNvPr id="243" name="Picture 242">
          <a:extLst>
            <a:ext uri="{FF2B5EF4-FFF2-40B4-BE49-F238E27FC236}">
              <a16:creationId xmlns:a16="http://schemas.microsoft.com/office/drawing/2014/main" id="{35C8B627-D130-48BF-9996-55B4A999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209550" cy="129540"/>
    <xdr:pic>
      <xdr:nvPicPr>
        <xdr:cNvPr id="244" name="Picture 243">
          <a:extLst>
            <a:ext uri="{FF2B5EF4-FFF2-40B4-BE49-F238E27FC236}">
              <a16:creationId xmlns:a16="http://schemas.microsoft.com/office/drawing/2014/main" id="{E6A3805F-C58E-4DA5-9790-744E31DD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007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209550" cy="131445"/>
    <xdr:pic>
      <xdr:nvPicPr>
        <xdr:cNvPr id="245" name="Picture 244">
          <a:extLst>
            <a:ext uri="{FF2B5EF4-FFF2-40B4-BE49-F238E27FC236}">
              <a16:creationId xmlns:a16="http://schemas.microsoft.com/office/drawing/2014/main" id="{3B3A09D2-4B91-47F1-AAA3-F60F2248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209550" cy="93345"/>
    <xdr:pic>
      <xdr:nvPicPr>
        <xdr:cNvPr id="246" name="Picture 245">
          <a:extLst>
            <a:ext uri="{FF2B5EF4-FFF2-40B4-BE49-F238E27FC236}">
              <a16:creationId xmlns:a16="http://schemas.microsoft.com/office/drawing/2014/main" id="{678836E7-9B6D-4FF2-B6F4-6EF47053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209550" cy="131445"/>
    <xdr:pic>
      <xdr:nvPicPr>
        <xdr:cNvPr id="247" name="Picture 246">
          <a:extLst>
            <a:ext uri="{FF2B5EF4-FFF2-40B4-BE49-F238E27FC236}">
              <a16:creationId xmlns:a16="http://schemas.microsoft.com/office/drawing/2014/main" id="{48C0579E-91FA-4E68-A001-D905612C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209550" cy="93345"/>
    <xdr:pic>
      <xdr:nvPicPr>
        <xdr:cNvPr id="248" name="Picture 247">
          <a:extLst>
            <a:ext uri="{FF2B5EF4-FFF2-40B4-BE49-F238E27FC236}">
              <a16:creationId xmlns:a16="http://schemas.microsoft.com/office/drawing/2014/main" id="{D7734CC2-6C61-412C-93AA-067AC24A2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2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209550" cy="131445"/>
    <xdr:pic>
      <xdr:nvPicPr>
        <xdr:cNvPr id="249" name="Picture 248">
          <a:extLst>
            <a:ext uri="{FF2B5EF4-FFF2-40B4-BE49-F238E27FC236}">
              <a16:creationId xmlns:a16="http://schemas.microsoft.com/office/drawing/2014/main" id="{CCCD9EC2-A8E2-40BC-B431-5AA13E3B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209550" cy="93345"/>
    <xdr:pic>
      <xdr:nvPicPr>
        <xdr:cNvPr id="250" name="Picture 249">
          <a:extLst>
            <a:ext uri="{FF2B5EF4-FFF2-40B4-BE49-F238E27FC236}">
              <a16:creationId xmlns:a16="http://schemas.microsoft.com/office/drawing/2014/main" id="{BAC8F015-7E1E-47A1-A28C-D201FEAD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209550" cy="131445"/>
    <xdr:pic>
      <xdr:nvPicPr>
        <xdr:cNvPr id="251" name="Picture 250">
          <a:extLst>
            <a:ext uri="{FF2B5EF4-FFF2-40B4-BE49-F238E27FC236}">
              <a16:creationId xmlns:a16="http://schemas.microsoft.com/office/drawing/2014/main" id="{DEE5D6A3-6C8F-460B-A60B-F0B55FC1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209550" cy="131445"/>
    <xdr:pic>
      <xdr:nvPicPr>
        <xdr:cNvPr id="252" name="Picture 251">
          <a:extLst>
            <a:ext uri="{FF2B5EF4-FFF2-40B4-BE49-F238E27FC236}">
              <a16:creationId xmlns:a16="http://schemas.microsoft.com/office/drawing/2014/main" id="{0F625383-A1A9-4F63-BD30-13A0859B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209550" cy="93345"/>
    <xdr:pic>
      <xdr:nvPicPr>
        <xdr:cNvPr id="253" name="Picture 252">
          <a:extLst>
            <a:ext uri="{FF2B5EF4-FFF2-40B4-BE49-F238E27FC236}">
              <a16:creationId xmlns:a16="http://schemas.microsoft.com/office/drawing/2014/main" id="{3C6C9CC7-E552-4ADF-A8F6-5091527E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209550" cy="131445"/>
    <xdr:pic>
      <xdr:nvPicPr>
        <xdr:cNvPr id="254" name="Picture 253">
          <a:extLst>
            <a:ext uri="{FF2B5EF4-FFF2-40B4-BE49-F238E27FC236}">
              <a16:creationId xmlns:a16="http://schemas.microsoft.com/office/drawing/2014/main" id="{B073F698-6EBA-4BEA-B467-7BDA4414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209550" cy="93345"/>
    <xdr:pic>
      <xdr:nvPicPr>
        <xdr:cNvPr id="255" name="Picture 254">
          <a:extLst>
            <a:ext uri="{FF2B5EF4-FFF2-40B4-BE49-F238E27FC236}">
              <a16:creationId xmlns:a16="http://schemas.microsoft.com/office/drawing/2014/main" id="{1A6D2AB2-1278-482C-9409-1B6D233F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772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209550" cy="133350"/>
    <xdr:pic>
      <xdr:nvPicPr>
        <xdr:cNvPr id="256" name="Picture 255">
          <a:extLst>
            <a:ext uri="{FF2B5EF4-FFF2-40B4-BE49-F238E27FC236}">
              <a16:creationId xmlns:a16="http://schemas.microsoft.com/office/drawing/2014/main" id="{003E8363-7CC4-40EA-9A60-F41D23CF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582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209550" cy="93345"/>
    <xdr:pic>
      <xdr:nvPicPr>
        <xdr:cNvPr id="257" name="Picture 256">
          <a:extLst>
            <a:ext uri="{FF2B5EF4-FFF2-40B4-BE49-F238E27FC236}">
              <a16:creationId xmlns:a16="http://schemas.microsoft.com/office/drawing/2014/main" id="{B34735F9-7F4B-4C98-94F1-3E007960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209550" cy="93345"/>
    <xdr:pic>
      <xdr:nvPicPr>
        <xdr:cNvPr id="258" name="Picture 257">
          <a:extLst>
            <a:ext uri="{FF2B5EF4-FFF2-40B4-BE49-F238E27FC236}">
              <a16:creationId xmlns:a16="http://schemas.microsoft.com/office/drawing/2014/main" id="{6F89E930-C790-4C83-946C-9CF5E3F4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209550" cy="93345"/>
    <xdr:pic>
      <xdr:nvPicPr>
        <xdr:cNvPr id="259" name="Picture 258">
          <a:extLst>
            <a:ext uri="{FF2B5EF4-FFF2-40B4-BE49-F238E27FC236}">
              <a16:creationId xmlns:a16="http://schemas.microsoft.com/office/drawing/2014/main" id="{FA211181-D8CF-476E-9AC1-B4D5ECCD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10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209550" cy="93345"/>
    <xdr:pic>
      <xdr:nvPicPr>
        <xdr:cNvPr id="260" name="Picture 259">
          <a:extLst>
            <a:ext uri="{FF2B5EF4-FFF2-40B4-BE49-F238E27FC236}">
              <a16:creationId xmlns:a16="http://schemas.microsoft.com/office/drawing/2014/main" id="{BA95CCFC-0CC0-4558-BBF6-FD2155C5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209550" cy="131445"/>
    <xdr:pic>
      <xdr:nvPicPr>
        <xdr:cNvPr id="261" name="Picture 260">
          <a:extLst>
            <a:ext uri="{FF2B5EF4-FFF2-40B4-BE49-F238E27FC236}">
              <a16:creationId xmlns:a16="http://schemas.microsoft.com/office/drawing/2014/main" id="{BBAC74C0-DAB4-4E83-ADDB-87CA35DD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0</xdr:rowOff>
    </xdr:from>
    <xdr:ext cx="209550" cy="167640"/>
    <xdr:pic>
      <xdr:nvPicPr>
        <xdr:cNvPr id="262" name="Picture 261">
          <a:extLst>
            <a:ext uri="{FF2B5EF4-FFF2-40B4-BE49-F238E27FC236}">
              <a16:creationId xmlns:a16="http://schemas.microsoft.com/office/drawing/2014/main" id="{6E1F5EA8-B009-4E09-9F39-BF757E8D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27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</xdr:row>
      <xdr:rowOff>0</xdr:rowOff>
    </xdr:from>
    <xdr:ext cx="209550" cy="131445"/>
    <xdr:pic>
      <xdr:nvPicPr>
        <xdr:cNvPr id="263" name="Picture 262">
          <a:extLst>
            <a:ext uri="{FF2B5EF4-FFF2-40B4-BE49-F238E27FC236}">
              <a16:creationId xmlns:a16="http://schemas.microsoft.com/office/drawing/2014/main" id="{249544BC-9DDC-4686-82AF-110A0A11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</xdr:row>
      <xdr:rowOff>0</xdr:rowOff>
    </xdr:from>
    <xdr:ext cx="209550" cy="93345"/>
    <xdr:pic>
      <xdr:nvPicPr>
        <xdr:cNvPr id="264" name="Picture 263">
          <a:extLst>
            <a:ext uri="{FF2B5EF4-FFF2-40B4-BE49-F238E27FC236}">
              <a16:creationId xmlns:a16="http://schemas.microsoft.com/office/drawing/2014/main" id="{8F1C5BC1-8861-43CE-8F45-D765E638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</xdr:row>
      <xdr:rowOff>0</xdr:rowOff>
    </xdr:from>
    <xdr:ext cx="209550" cy="131445"/>
    <xdr:pic>
      <xdr:nvPicPr>
        <xdr:cNvPr id="265" name="Picture 264">
          <a:extLst>
            <a:ext uri="{FF2B5EF4-FFF2-40B4-BE49-F238E27FC236}">
              <a16:creationId xmlns:a16="http://schemas.microsoft.com/office/drawing/2014/main" id="{EA63B886-C20D-4E56-8133-9491C6E9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25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209550" cy="152400"/>
    <xdr:pic>
      <xdr:nvPicPr>
        <xdr:cNvPr id="266" name="Picture 265">
          <a:extLst>
            <a:ext uri="{FF2B5EF4-FFF2-40B4-BE49-F238E27FC236}">
              <a16:creationId xmlns:a16="http://schemas.microsoft.com/office/drawing/2014/main" id="{422E44FE-40FF-446F-BC97-D509962A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58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0</xdr:rowOff>
    </xdr:from>
    <xdr:ext cx="209550" cy="129540"/>
    <xdr:pic>
      <xdr:nvPicPr>
        <xdr:cNvPr id="267" name="Picture 266">
          <a:extLst>
            <a:ext uri="{FF2B5EF4-FFF2-40B4-BE49-F238E27FC236}">
              <a16:creationId xmlns:a16="http://schemas.microsoft.com/office/drawing/2014/main" id="{1CB7631C-B658-4FEF-971F-98522888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063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</xdr:row>
      <xdr:rowOff>0</xdr:rowOff>
    </xdr:from>
    <xdr:ext cx="209550" cy="131445"/>
    <xdr:pic>
      <xdr:nvPicPr>
        <xdr:cNvPr id="268" name="Picture 267">
          <a:extLst>
            <a:ext uri="{FF2B5EF4-FFF2-40B4-BE49-F238E27FC236}">
              <a16:creationId xmlns:a16="http://schemas.microsoft.com/office/drawing/2014/main" id="{B531FB4A-0A0C-47B5-9837-423BBCED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209550" cy="133350"/>
    <xdr:pic>
      <xdr:nvPicPr>
        <xdr:cNvPr id="269" name="Picture 268">
          <a:extLst>
            <a:ext uri="{FF2B5EF4-FFF2-40B4-BE49-F238E27FC236}">
              <a16:creationId xmlns:a16="http://schemas.microsoft.com/office/drawing/2014/main" id="{CB700D40-2EFF-4F44-B91D-A0BDBDCB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68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209550" cy="131445"/>
    <xdr:pic>
      <xdr:nvPicPr>
        <xdr:cNvPr id="270" name="Picture 269">
          <a:extLst>
            <a:ext uri="{FF2B5EF4-FFF2-40B4-BE49-F238E27FC236}">
              <a16:creationId xmlns:a16="http://schemas.microsoft.com/office/drawing/2014/main" id="{FC1754A9-05B9-4DE2-B25B-E2D7FFE1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0</xdr:rowOff>
    </xdr:from>
    <xdr:ext cx="209550" cy="129540"/>
    <xdr:pic>
      <xdr:nvPicPr>
        <xdr:cNvPr id="271" name="Picture 270">
          <a:extLst>
            <a:ext uri="{FF2B5EF4-FFF2-40B4-BE49-F238E27FC236}">
              <a16:creationId xmlns:a16="http://schemas.microsoft.com/office/drawing/2014/main" id="{95EF9AB6-161D-4FF4-B1AD-93649B00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98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</xdr:row>
      <xdr:rowOff>0</xdr:rowOff>
    </xdr:from>
    <xdr:ext cx="209550" cy="131445"/>
    <xdr:pic>
      <xdr:nvPicPr>
        <xdr:cNvPr id="272" name="Picture 271">
          <a:extLst>
            <a:ext uri="{FF2B5EF4-FFF2-40B4-BE49-F238E27FC236}">
              <a16:creationId xmlns:a16="http://schemas.microsoft.com/office/drawing/2014/main" id="{F1976D21-DC15-4A05-9B82-59D4D103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303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209550" cy="114300"/>
    <xdr:pic>
      <xdr:nvPicPr>
        <xdr:cNvPr id="273" name="Picture 272">
          <a:extLst>
            <a:ext uri="{FF2B5EF4-FFF2-40B4-BE49-F238E27FC236}">
              <a16:creationId xmlns:a16="http://schemas.microsoft.com/office/drawing/2014/main" id="{389D02EB-02D9-4A7E-8E61-FA526589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050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</xdr:row>
      <xdr:rowOff>0</xdr:rowOff>
    </xdr:from>
    <xdr:ext cx="209550" cy="131445"/>
    <xdr:pic>
      <xdr:nvPicPr>
        <xdr:cNvPr id="274" name="Picture 273">
          <a:extLst>
            <a:ext uri="{FF2B5EF4-FFF2-40B4-BE49-F238E27FC236}">
              <a16:creationId xmlns:a16="http://schemas.microsoft.com/office/drawing/2014/main" id="{83B752C8-170F-4766-AD51-C1B65A81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81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209550" cy="131445"/>
    <xdr:pic>
      <xdr:nvPicPr>
        <xdr:cNvPr id="275" name="Picture 274">
          <a:extLst>
            <a:ext uri="{FF2B5EF4-FFF2-40B4-BE49-F238E27FC236}">
              <a16:creationId xmlns:a16="http://schemas.microsoft.com/office/drawing/2014/main" id="{6D990CE9-F9D2-4D4A-A253-82AB9BB4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2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</xdr:row>
      <xdr:rowOff>0</xdr:rowOff>
    </xdr:from>
    <xdr:ext cx="209550" cy="131445"/>
    <xdr:pic>
      <xdr:nvPicPr>
        <xdr:cNvPr id="276" name="Picture 275">
          <a:extLst>
            <a:ext uri="{FF2B5EF4-FFF2-40B4-BE49-F238E27FC236}">
              <a16:creationId xmlns:a16="http://schemas.microsoft.com/office/drawing/2014/main" id="{27C4B512-8B7E-47EE-BA04-C42509C3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3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209550" cy="129540"/>
    <xdr:pic>
      <xdr:nvPicPr>
        <xdr:cNvPr id="277" name="Picture 276">
          <a:extLst>
            <a:ext uri="{FF2B5EF4-FFF2-40B4-BE49-F238E27FC236}">
              <a16:creationId xmlns:a16="http://schemas.microsoft.com/office/drawing/2014/main" id="{D4CBEA28-08BB-48AF-9D48-52826260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240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209550" cy="131445"/>
    <xdr:pic>
      <xdr:nvPicPr>
        <xdr:cNvPr id="278" name="Picture 277">
          <a:extLst>
            <a:ext uri="{FF2B5EF4-FFF2-40B4-BE49-F238E27FC236}">
              <a16:creationId xmlns:a16="http://schemas.microsoft.com/office/drawing/2014/main" id="{39EEBC74-DBED-49F2-AC3D-6B7803E1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05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209550" cy="131445"/>
    <xdr:pic>
      <xdr:nvPicPr>
        <xdr:cNvPr id="279" name="Picture 278">
          <a:extLst>
            <a:ext uri="{FF2B5EF4-FFF2-40B4-BE49-F238E27FC236}">
              <a16:creationId xmlns:a16="http://schemas.microsoft.com/office/drawing/2014/main" id="{ADAD01AA-EF05-456E-B4F6-DB8F6DC6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4860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</xdr:row>
      <xdr:rowOff>0</xdr:rowOff>
    </xdr:from>
    <xdr:ext cx="209550" cy="131445"/>
    <xdr:pic>
      <xdr:nvPicPr>
        <xdr:cNvPr id="280" name="Picture 279">
          <a:extLst>
            <a:ext uri="{FF2B5EF4-FFF2-40B4-BE49-F238E27FC236}">
              <a16:creationId xmlns:a16="http://schemas.microsoft.com/office/drawing/2014/main" id="{3D6A56CF-D94F-4269-8CE3-41A2FA06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76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209550" cy="131445"/>
    <xdr:pic>
      <xdr:nvPicPr>
        <xdr:cNvPr id="281" name="Picture 280">
          <a:extLst>
            <a:ext uri="{FF2B5EF4-FFF2-40B4-BE49-F238E27FC236}">
              <a16:creationId xmlns:a16="http://schemas.microsoft.com/office/drawing/2014/main" id="{6CFC276F-629E-4DBC-859F-8F7938FD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575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</xdr:row>
      <xdr:rowOff>0</xdr:rowOff>
    </xdr:from>
    <xdr:ext cx="209550" cy="93345"/>
    <xdr:pic>
      <xdr:nvPicPr>
        <xdr:cNvPr id="282" name="Picture 281">
          <a:extLst>
            <a:ext uri="{FF2B5EF4-FFF2-40B4-BE49-F238E27FC236}">
              <a16:creationId xmlns:a16="http://schemas.microsoft.com/office/drawing/2014/main" id="{8B58F434-8CF0-4DB9-B324-9CC4BC49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48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209550" cy="131445"/>
    <xdr:pic>
      <xdr:nvPicPr>
        <xdr:cNvPr id="283" name="Picture 282">
          <a:extLst>
            <a:ext uri="{FF2B5EF4-FFF2-40B4-BE49-F238E27FC236}">
              <a16:creationId xmlns:a16="http://schemas.microsoft.com/office/drawing/2014/main" id="{B048A419-B789-4E98-BBCC-E97147582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290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12</xdr:row>
      <xdr:rowOff>0</xdr:rowOff>
    </xdr:from>
    <xdr:ext cx="209550" cy="93345"/>
    <xdr:pic>
      <xdr:nvPicPr>
        <xdr:cNvPr id="284" name="Picture 283">
          <a:extLst>
            <a:ext uri="{FF2B5EF4-FFF2-40B4-BE49-F238E27FC236}">
              <a16:creationId xmlns:a16="http://schemas.microsoft.com/office/drawing/2014/main" id="{25B9A696-F0C3-4D3C-BD3C-F572A9D3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209550" cy="131445"/>
    <xdr:pic>
      <xdr:nvPicPr>
        <xdr:cNvPr id="285" name="Picture 284">
          <a:extLst>
            <a:ext uri="{FF2B5EF4-FFF2-40B4-BE49-F238E27FC236}">
              <a16:creationId xmlns:a16="http://schemas.microsoft.com/office/drawing/2014/main" id="{7B45AFB1-C0EF-4248-B87E-9A923EB4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6005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14</xdr:row>
      <xdr:rowOff>0</xdr:rowOff>
    </xdr:from>
    <xdr:ext cx="209550" cy="131445"/>
    <xdr:pic>
      <xdr:nvPicPr>
        <xdr:cNvPr id="286" name="Picture 285">
          <a:extLst>
            <a:ext uri="{FF2B5EF4-FFF2-40B4-BE49-F238E27FC236}">
              <a16:creationId xmlns:a16="http://schemas.microsoft.com/office/drawing/2014/main" id="{96C1E4B7-5114-4C46-A956-23F3BF71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99110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209550" cy="131445"/>
    <xdr:pic>
      <xdr:nvPicPr>
        <xdr:cNvPr id="287" name="Picture 286">
          <a:extLst>
            <a:ext uri="{FF2B5EF4-FFF2-40B4-BE49-F238E27FC236}">
              <a16:creationId xmlns:a16="http://schemas.microsoft.com/office/drawing/2014/main" id="{978F575B-2B67-4DBA-9E4B-F1C6D6B3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3816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</xdr:row>
      <xdr:rowOff>0</xdr:rowOff>
    </xdr:from>
    <xdr:ext cx="209550" cy="93345"/>
    <xdr:pic>
      <xdr:nvPicPr>
        <xdr:cNvPr id="288" name="Picture 287">
          <a:extLst>
            <a:ext uri="{FF2B5EF4-FFF2-40B4-BE49-F238E27FC236}">
              <a16:creationId xmlns:a16="http://schemas.microsoft.com/office/drawing/2014/main" id="{89AAC35F-1FB5-47A9-9BD2-9A87BB0F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572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17</xdr:row>
      <xdr:rowOff>0</xdr:rowOff>
    </xdr:from>
    <xdr:ext cx="209550" cy="93345"/>
    <xdr:pic>
      <xdr:nvPicPr>
        <xdr:cNvPr id="289" name="Picture 288">
          <a:extLst>
            <a:ext uri="{FF2B5EF4-FFF2-40B4-BE49-F238E27FC236}">
              <a16:creationId xmlns:a16="http://schemas.microsoft.com/office/drawing/2014/main" id="{EF054B54-2D2C-41B8-890E-60F98B85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9531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18</xdr:row>
      <xdr:rowOff>0</xdr:rowOff>
    </xdr:from>
    <xdr:ext cx="209550" cy="93345"/>
    <xdr:pic>
      <xdr:nvPicPr>
        <xdr:cNvPr id="290" name="Picture 289">
          <a:extLst>
            <a:ext uri="{FF2B5EF4-FFF2-40B4-BE49-F238E27FC236}">
              <a16:creationId xmlns:a16="http://schemas.microsoft.com/office/drawing/2014/main" id="{07603959-9104-48BF-B554-0425845B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19</xdr:row>
      <xdr:rowOff>0</xdr:rowOff>
    </xdr:from>
    <xdr:ext cx="209550" cy="93345"/>
    <xdr:pic>
      <xdr:nvPicPr>
        <xdr:cNvPr id="291" name="Picture 290">
          <a:extLst>
            <a:ext uri="{FF2B5EF4-FFF2-40B4-BE49-F238E27FC236}">
              <a16:creationId xmlns:a16="http://schemas.microsoft.com/office/drawing/2014/main" id="{D958698F-C8A8-4D3F-A754-056C7A39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534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</xdr:row>
      <xdr:rowOff>0</xdr:rowOff>
    </xdr:from>
    <xdr:ext cx="209550" cy="93345"/>
    <xdr:pic>
      <xdr:nvPicPr>
        <xdr:cNvPr id="292" name="Picture 291">
          <a:extLst>
            <a:ext uri="{FF2B5EF4-FFF2-40B4-BE49-F238E27FC236}">
              <a16:creationId xmlns:a16="http://schemas.microsoft.com/office/drawing/2014/main" id="{A6267868-F62E-42FC-AC65-B6E5CC5E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1151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21</xdr:row>
      <xdr:rowOff>0</xdr:rowOff>
    </xdr:from>
    <xdr:ext cx="209550" cy="93345"/>
    <xdr:pic>
      <xdr:nvPicPr>
        <xdr:cNvPr id="293" name="Picture 292">
          <a:extLst>
            <a:ext uri="{FF2B5EF4-FFF2-40B4-BE49-F238E27FC236}">
              <a16:creationId xmlns:a16="http://schemas.microsoft.com/office/drawing/2014/main" id="{E7ED0B70-C0CF-449A-8214-2C497E2F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209550" cy="131445"/>
    <xdr:pic>
      <xdr:nvPicPr>
        <xdr:cNvPr id="294" name="Picture 293">
          <a:extLst>
            <a:ext uri="{FF2B5EF4-FFF2-40B4-BE49-F238E27FC236}">
              <a16:creationId xmlns:a16="http://schemas.microsoft.com/office/drawing/2014/main" id="{CBE7AAF1-19ED-4537-A821-107A670D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23</xdr:row>
      <xdr:rowOff>0</xdr:rowOff>
    </xdr:from>
    <xdr:ext cx="209550" cy="131445"/>
    <xdr:pic>
      <xdr:nvPicPr>
        <xdr:cNvPr id="295" name="Picture 294">
          <a:extLst>
            <a:ext uri="{FF2B5EF4-FFF2-40B4-BE49-F238E27FC236}">
              <a16:creationId xmlns:a16="http://schemas.microsoft.com/office/drawing/2014/main" id="{5F66F79F-3ED1-4237-B06D-022D0101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277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209550" cy="129540"/>
    <xdr:pic>
      <xdr:nvPicPr>
        <xdr:cNvPr id="296" name="Picture 295">
          <a:extLst>
            <a:ext uri="{FF2B5EF4-FFF2-40B4-BE49-F238E27FC236}">
              <a16:creationId xmlns:a16="http://schemas.microsoft.com/office/drawing/2014/main" id="{533F6054-5E2E-42C2-A95E-6B22D253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6582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25</xdr:row>
      <xdr:rowOff>0</xdr:rowOff>
    </xdr:from>
    <xdr:ext cx="209550" cy="131445"/>
    <xdr:pic>
      <xdr:nvPicPr>
        <xdr:cNvPr id="297" name="Picture 296">
          <a:extLst>
            <a:ext uri="{FF2B5EF4-FFF2-40B4-BE49-F238E27FC236}">
              <a16:creationId xmlns:a16="http://schemas.microsoft.com/office/drawing/2014/main" id="{902141EC-B746-4A7B-95F4-651CC270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848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26</xdr:row>
      <xdr:rowOff>0</xdr:rowOff>
    </xdr:from>
    <xdr:ext cx="209550" cy="133350"/>
    <xdr:pic>
      <xdr:nvPicPr>
        <xdr:cNvPr id="298" name="Picture 297">
          <a:extLst>
            <a:ext uri="{FF2B5EF4-FFF2-40B4-BE49-F238E27FC236}">
              <a16:creationId xmlns:a16="http://schemas.microsoft.com/office/drawing/2014/main" id="{470119C9-8472-4DBA-8035-57203748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2297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27</xdr:row>
      <xdr:rowOff>0</xdr:rowOff>
    </xdr:from>
    <xdr:ext cx="209550" cy="167640"/>
    <xdr:pic>
      <xdr:nvPicPr>
        <xdr:cNvPr id="299" name="Picture 298">
          <a:extLst>
            <a:ext uri="{FF2B5EF4-FFF2-40B4-BE49-F238E27FC236}">
              <a16:creationId xmlns:a16="http://schemas.microsoft.com/office/drawing/2014/main" id="{5C532A60-ECA7-4216-AD80-48182D05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1072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</xdr:row>
      <xdr:rowOff>0</xdr:rowOff>
    </xdr:from>
    <xdr:ext cx="209550" cy="133350"/>
    <xdr:pic>
      <xdr:nvPicPr>
        <xdr:cNvPr id="300" name="Picture 299">
          <a:extLst>
            <a:ext uri="{FF2B5EF4-FFF2-40B4-BE49-F238E27FC236}">
              <a16:creationId xmlns:a16="http://schemas.microsoft.com/office/drawing/2014/main" id="{1D0AC588-E7FD-4304-83D6-0D03817E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0012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209550" cy="131445"/>
    <xdr:pic>
      <xdr:nvPicPr>
        <xdr:cNvPr id="301" name="Picture 300">
          <a:extLst>
            <a:ext uri="{FF2B5EF4-FFF2-40B4-BE49-F238E27FC236}">
              <a16:creationId xmlns:a16="http://schemas.microsoft.com/office/drawing/2014/main" id="{F2D012CC-B9BC-4020-81E4-E94854DE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209550" cy="93345"/>
    <xdr:pic>
      <xdr:nvPicPr>
        <xdr:cNvPr id="302" name="Picture 301">
          <a:extLst>
            <a:ext uri="{FF2B5EF4-FFF2-40B4-BE49-F238E27FC236}">
              <a16:creationId xmlns:a16="http://schemas.microsoft.com/office/drawing/2014/main" id="{E648F711-B308-42C5-BD2B-96D10C4D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582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209550" cy="131445"/>
    <xdr:pic>
      <xdr:nvPicPr>
        <xdr:cNvPr id="303" name="Picture 302">
          <a:extLst>
            <a:ext uri="{FF2B5EF4-FFF2-40B4-BE49-F238E27FC236}">
              <a16:creationId xmlns:a16="http://schemas.microsoft.com/office/drawing/2014/main" id="{27D176CF-09C5-4320-8F45-475F3A7B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32</xdr:row>
      <xdr:rowOff>0</xdr:rowOff>
    </xdr:from>
    <xdr:ext cx="209550" cy="131445"/>
    <xdr:pic>
      <xdr:nvPicPr>
        <xdr:cNvPr id="304" name="Picture 303">
          <a:extLst>
            <a:ext uri="{FF2B5EF4-FFF2-40B4-BE49-F238E27FC236}">
              <a16:creationId xmlns:a16="http://schemas.microsoft.com/office/drawing/2014/main" id="{6CCB5038-F011-4CF2-9990-63B02419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344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209550" cy="133350"/>
    <xdr:pic>
      <xdr:nvPicPr>
        <xdr:cNvPr id="305" name="Picture 304">
          <a:extLst>
            <a:ext uri="{FF2B5EF4-FFF2-40B4-BE49-F238E27FC236}">
              <a16:creationId xmlns:a16="http://schemas.microsoft.com/office/drawing/2014/main" id="{286BA0E0-8C2B-42C3-AC3D-75E109BB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72527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34</xdr:row>
      <xdr:rowOff>0</xdr:rowOff>
    </xdr:from>
    <xdr:ext cx="209550" cy="93345"/>
    <xdr:pic>
      <xdr:nvPicPr>
        <xdr:cNvPr id="306" name="Picture 305">
          <a:extLst>
            <a:ext uri="{FF2B5EF4-FFF2-40B4-BE49-F238E27FC236}">
              <a16:creationId xmlns:a16="http://schemas.microsoft.com/office/drawing/2014/main" id="{A8A7941E-265D-42D1-8DDB-30967371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1158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209550" cy="131445"/>
    <xdr:pic>
      <xdr:nvPicPr>
        <xdr:cNvPr id="307" name="Picture 306">
          <a:extLst>
            <a:ext uri="{FF2B5EF4-FFF2-40B4-BE49-F238E27FC236}">
              <a16:creationId xmlns:a16="http://schemas.microsoft.com/office/drawing/2014/main" id="{914F9605-F7E2-4610-8707-CE07E8C8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506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209550" cy="131445"/>
    <xdr:pic>
      <xdr:nvPicPr>
        <xdr:cNvPr id="308" name="Picture 307">
          <a:extLst>
            <a:ext uri="{FF2B5EF4-FFF2-40B4-BE49-F238E27FC236}">
              <a16:creationId xmlns:a16="http://schemas.microsoft.com/office/drawing/2014/main" id="{11D6BF20-D876-4D6D-AC38-9ED0F0EE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209550" cy="131445"/>
    <xdr:pic>
      <xdr:nvPicPr>
        <xdr:cNvPr id="309" name="Picture 308">
          <a:extLst>
            <a:ext uri="{FF2B5EF4-FFF2-40B4-BE49-F238E27FC236}">
              <a16:creationId xmlns:a16="http://schemas.microsoft.com/office/drawing/2014/main" id="{D2E103B7-74FD-477B-97AD-A5FF68CE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68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209550" cy="131445"/>
    <xdr:pic>
      <xdr:nvPicPr>
        <xdr:cNvPr id="310" name="Picture 309">
          <a:extLst>
            <a:ext uri="{FF2B5EF4-FFF2-40B4-BE49-F238E27FC236}">
              <a16:creationId xmlns:a16="http://schemas.microsoft.com/office/drawing/2014/main" id="{18B61CB5-9A85-42A5-8F6A-8FF6A832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209550" cy="93345"/>
    <xdr:pic>
      <xdr:nvPicPr>
        <xdr:cNvPr id="311" name="Picture 310">
          <a:extLst>
            <a:ext uri="{FF2B5EF4-FFF2-40B4-BE49-F238E27FC236}">
              <a16:creationId xmlns:a16="http://schemas.microsoft.com/office/drawing/2014/main" id="{C282C2E6-10E7-4AF7-A978-1D5A64DA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839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40</xdr:row>
      <xdr:rowOff>0</xdr:rowOff>
    </xdr:from>
    <xdr:ext cx="209550" cy="93345"/>
    <xdr:pic>
      <xdr:nvPicPr>
        <xdr:cNvPr id="312" name="Picture 311">
          <a:extLst>
            <a:ext uri="{FF2B5EF4-FFF2-40B4-BE49-F238E27FC236}">
              <a16:creationId xmlns:a16="http://schemas.microsoft.com/office/drawing/2014/main" id="{0E63CBEC-DA1F-4B36-B79C-BC605E93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4230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</xdr:row>
      <xdr:rowOff>0</xdr:rowOff>
    </xdr:from>
    <xdr:ext cx="205740" cy="114300"/>
    <xdr:pic>
      <xdr:nvPicPr>
        <xdr:cNvPr id="313" name="Picture 312">
          <a:extLst>
            <a:ext uri="{FF2B5EF4-FFF2-40B4-BE49-F238E27FC236}">
              <a16:creationId xmlns:a16="http://schemas.microsoft.com/office/drawing/2014/main" id="{EAD37C39-4F32-480A-95A9-37B7F59E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0500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205740" cy="135255"/>
    <xdr:pic>
      <xdr:nvPicPr>
        <xdr:cNvPr id="314" name="Picture 313">
          <a:extLst>
            <a:ext uri="{FF2B5EF4-FFF2-40B4-BE49-F238E27FC236}">
              <a16:creationId xmlns:a16="http://schemas.microsoft.com/office/drawing/2014/main" id="{A0963103-03E9-42DD-87E4-3C942648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810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</xdr:row>
      <xdr:rowOff>7620</xdr:rowOff>
    </xdr:from>
    <xdr:ext cx="205740" cy="144780"/>
    <xdr:pic>
      <xdr:nvPicPr>
        <xdr:cNvPr id="315" name="Picture 314">
          <a:extLst>
            <a:ext uri="{FF2B5EF4-FFF2-40B4-BE49-F238E27FC236}">
              <a16:creationId xmlns:a16="http://schemas.microsoft.com/office/drawing/2014/main" id="{16F06B92-49D1-4C8B-BA01-AA5A0144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696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15240</xdr:rowOff>
    </xdr:from>
    <xdr:ext cx="205740" cy="156210"/>
    <xdr:pic>
      <xdr:nvPicPr>
        <xdr:cNvPr id="316" name="Picture 315">
          <a:extLst>
            <a:ext uri="{FF2B5EF4-FFF2-40B4-BE49-F238E27FC236}">
              <a16:creationId xmlns:a16="http://schemas.microsoft.com/office/drawing/2014/main" id="{F817B177-96FF-4D69-859D-27E61FF7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582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</xdr:row>
      <xdr:rowOff>22860</xdr:rowOff>
    </xdr:from>
    <xdr:ext cx="205740" cy="112395"/>
    <xdr:pic>
      <xdr:nvPicPr>
        <xdr:cNvPr id="317" name="Picture 316">
          <a:extLst>
            <a:ext uri="{FF2B5EF4-FFF2-40B4-BE49-F238E27FC236}">
              <a16:creationId xmlns:a16="http://schemas.microsoft.com/office/drawing/2014/main" id="{AB9D9C78-8E6F-447E-8DF7-6C388A2F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746885"/>
          <a:ext cx="205740" cy="112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</xdr:row>
      <xdr:rowOff>0</xdr:rowOff>
    </xdr:from>
    <xdr:ext cx="205740" cy="135255"/>
    <xdr:pic>
      <xdr:nvPicPr>
        <xdr:cNvPr id="318" name="Picture 317">
          <a:extLst>
            <a:ext uri="{FF2B5EF4-FFF2-40B4-BE49-F238E27FC236}">
              <a16:creationId xmlns:a16="http://schemas.microsoft.com/office/drawing/2014/main" id="{70DD99E6-8EFE-427D-A8C4-E812EF2A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1050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</xdr:row>
      <xdr:rowOff>7620</xdr:rowOff>
    </xdr:from>
    <xdr:ext cx="205740" cy="144780"/>
    <xdr:pic>
      <xdr:nvPicPr>
        <xdr:cNvPr id="319" name="Picture 318">
          <a:extLst>
            <a:ext uri="{FF2B5EF4-FFF2-40B4-BE49-F238E27FC236}">
              <a16:creationId xmlns:a16="http://schemas.microsoft.com/office/drawing/2014/main" id="{E6FA5201-F5B3-4171-968B-9F96F259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4936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</xdr:row>
      <xdr:rowOff>15240</xdr:rowOff>
    </xdr:from>
    <xdr:ext cx="205740" cy="156210"/>
    <xdr:pic>
      <xdr:nvPicPr>
        <xdr:cNvPr id="320" name="Picture 319">
          <a:extLst>
            <a:ext uri="{FF2B5EF4-FFF2-40B4-BE49-F238E27FC236}">
              <a16:creationId xmlns:a16="http://schemas.microsoft.com/office/drawing/2014/main" id="{E50460ED-81EE-420B-AF4C-B19DFBE8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891790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</xdr:row>
      <xdr:rowOff>22860</xdr:rowOff>
    </xdr:from>
    <xdr:ext cx="205740" cy="144780"/>
    <xdr:pic>
      <xdr:nvPicPr>
        <xdr:cNvPr id="321" name="Picture 320">
          <a:extLst>
            <a:ext uri="{FF2B5EF4-FFF2-40B4-BE49-F238E27FC236}">
              <a16:creationId xmlns:a16="http://schemas.microsoft.com/office/drawing/2014/main" id="{B591D903-39BD-4FC4-AC0A-E9DFF01D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28041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</xdr:row>
      <xdr:rowOff>30480</xdr:rowOff>
    </xdr:from>
    <xdr:ext cx="205740" cy="99060"/>
    <xdr:pic>
      <xdr:nvPicPr>
        <xdr:cNvPr id="322" name="Picture 321">
          <a:extLst>
            <a:ext uri="{FF2B5EF4-FFF2-40B4-BE49-F238E27FC236}">
              <a16:creationId xmlns:a16="http://schemas.microsoft.com/office/drawing/2014/main" id="{E62D21BD-00C0-447E-BDEB-975E096C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678555"/>
          <a:ext cx="20574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</xdr:row>
      <xdr:rowOff>0</xdr:rowOff>
    </xdr:from>
    <xdr:ext cx="205740" cy="135255"/>
    <xdr:pic>
      <xdr:nvPicPr>
        <xdr:cNvPr id="323" name="Picture 322">
          <a:extLst>
            <a:ext uri="{FF2B5EF4-FFF2-40B4-BE49-F238E27FC236}">
              <a16:creationId xmlns:a16="http://schemas.microsoft.com/office/drawing/2014/main" id="{5C96D383-37DF-41B0-B4B3-138CECFA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0290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</xdr:row>
      <xdr:rowOff>7620</xdr:rowOff>
    </xdr:from>
    <xdr:ext cx="205740" cy="106680"/>
    <xdr:pic>
      <xdr:nvPicPr>
        <xdr:cNvPr id="324" name="Picture 323">
          <a:extLst>
            <a:ext uri="{FF2B5EF4-FFF2-40B4-BE49-F238E27FC236}">
              <a16:creationId xmlns:a16="http://schemas.microsoft.com/office/drawing/2014/main" id="{AA5628AB-2752-4AC6-B71A-9991D9F2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4176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</xdr:row>
      <xdr:rowOff>0</xdr:rowOff>
    </xdr:from>
    <xdr:ext cx="205740" cy="135255"/>
    <xdr:pic>
      <xdr:nvPicPr>
        <xdr:cNvPr id="325" name="Picture 324">
          <a:extLst>
            <a:ext uri="{FF2B5EF4-FFF2-40B4-BE49-F238E27FC236}">
              <a16:creationId xmlns:a16="http://schemas.microsoft.com/office/drawing/2014/main" id="{F07C31FB-2914-4518-9A2C-8A6E2822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6005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7620</xdr:rowOff>
    </xdr:from>
    <xdr:ext cx="205740" cy="144780"/>
    <xdr:pic>
      <xdr:nvPicPr>
        <xdr:cNvPr id="326" name="Picture 325">
          <a:extLst>
            <a:ext uri="{FF2B5EF4-FFF2-40B4-BE49-F238E27FC236}">
              <a16:creationId xmlns:a16="http://schemas.microsoft.com/office/drawing/2014/main" id="{EDCAFE80-A097-4A58-B13F-9B34EA51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99872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</xdr:row>
      <xdr:rowOff>15240</xdr:rowOff>
    </xdr:from>
    <xdr:ext cx="205740" cy="156210"/>
    <xdr:pic>
      <xdr:nvPicPr>
        <xdr:cNvPr id="327" name="Picture 326">
          <a:extLst>
            <a:ext uri="{FF2B5EF4-FFF2-40B4-BE49-F238E27FC236}">
              <a16:creationId xmlns:a16="http://schemas.microsoft.com/office/drawing/2014/main" id="{1C94742F-BBDF-49E9-A1B2-DDC91AAE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3968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22860</xdr:rowOff>
    </xdr:from>
    <xdr:ext cx="205740" cy="106680"/>
    <xdr:pic>
      <xdr:nvPicPr>
        <xdr:cNvPr id="328" name="Picture 327">
          <a:extLst>
            <a:ext uri="{FF2B5EF4-FFF2-40B4-BE49-F238E27FC236}">
              <a16:creationId xmlns:a16="http://schemas.microsoft.com/office/drawing/2014/main" id="{9AA1EC53-6063-4278-8FC0-C9B2E1CC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59498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</xdr:row>
      <xdr:rowOff>0</xdr:rowOff>
    </xdr:from>
    <xdr:ext cx="205740" cy="97155"/>
    <xdr:pic>
      <xdr:nvPicPr>
        <xdr:cNvPr id="329" name="Picture 328">
          <a:extLst>
            <a:ext uri="{FF2B5EF4-FFF2-40B4-BE49-F238E27FC236}">
              <a16:creationId xmlns:a16="http://schemas.microsoft.com/office/drawing/2014/main" id="{A1037CD1-7159-4CB7-AAD2-1D8D5D07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9531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205740" cy="97155"/>
    <xdr:pic>
      <xdr:nvPicPr>
        <xdr:cNvPr id="330" name="Picture 329">
          <a:extLst>
            <a:ext uri="{FF2B5EF4-FFF2-40B4-BE49-F238E27FC236}">
              <a16:creationId xmlns:a16="http://schemas.microsoft.com/office/drawing/2014/main" id="{3BFB9D4D-DCB9-4863-AE6D-2EF5C39D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15315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</xdr:row>
      <xdr:rowOff>0</xdr:rowOff>
    </xdr:from>
    <xdr:ext cx="205740" cy="97155"/>
    <xdr:pic>
      <xdr:nvPicPr>
        <xdr:cNvPr id="331" name="Picture 330">
          <a:extLst>
            <a:ext uri="{FF2B5EF4-FFF2-40B4-BE49-F238E27FC236}">
              <a16:creationId xmlns:a16="http://schemas.microsoft.com/office/drawing/2014/main" id="{8C9175A0-EDBB-49FC-9EAD-39161A1C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53415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0</xdr:rowOff>
    </xdr:from>
    <xdr:ext cx="205740" cy="97155"/>
    <xdr:pic>
      <xdr:nvPicPr>
        <xdr:cNvPr id="332" name="Picture 331">
          <a:extLst>
            <a:ext uri="{FF2B5EF4-FFF2-40B4-BE49-F238E27FC236}">
              <a16:creationId xmlns:a16="http://schemas.microsoft.com/office/drawing/2014/main" id="{0E16F5AD-1313-4B3E-B66D-22611647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11517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</xdr:row>
      <xdr:rowOff>0</xdr:rowOff>
    </xdr:from>
    <xdr:ext cx="205740" cy="114300"/>
    <xdr:pic>
      <xdr:nvPicPr>
        <xdr:cNvPr id="333" name="Picture 332">
          <a:extLst>
            <a:ext uri="{FF2B5EF4-FFF2-40B4-BE49-F238E27FC236}">
              <a16:creationId xmlns:a16="http://schemas.microsoft.com/office/drawing/2014/main" id="{FCE4C142-E85E-45EE-825C-E8B70CCB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0500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</xdr:row>
      <xdr:rowOff>0</xdr:rowOff>
    </xdr:from>
    <xdr:ext cx="205740" cy="135255"/>
    <xdr:pic>
      <xdr:nvPicPr>
        <xdr:cNvPr id="334" name="Picture 333">
          <a:extLst>
            <a:ext uri="{FF2B5EF4-FFF2-40B4-BE49-F238E27FC236}">
              <a16:creationId xmlns:a16="http://schemas.microsoft.com/office/drawing/2014/main" id="{CB71CAAB-0D8C-4EEC-98F9-8DE1E26D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810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</xdr:row>
      <xdr:rowOff>7620</xdr:rowOff>
    </xdr:from>
    <xdr:ext cx="205740" cy="144780"/>
    <xdr:pic>
      <xdr:nvPicPr>
        <xdr:cNvPr id="335" name="Picture 334">
          <a:extLst>
            <a:ext uri="{FF2B5EF4-FFF2-40B4-BE49-F238E27FC236}">
              <a16:creationId xmlns:a16="http://schemas.microsoft.com/office/drawing/2014/main" id="{3BDD603C-79D6-4A4E-9A60-0BB6D20D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6964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15240</xdr:rowOff>
    </xdr:from>
    <xdr:ext cx="205740" cy="156210"/>
    <xdr:pic>
      <xdr:nvPicPr>
        <xdr:cNvPr id="336" name="Picture 335">
          <a:extLst>
            <a:ext uri="{FF2B5EF4-FFF2-40B4-BE49-F238E27FC236}">
              <a16:creationId xmlns:a16="http://schemas.microsoft.com/office/drawing/2014/main" id="{308628F4-C09C-4594-A361-ECDA7A67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58265"/>
          <a:ext cx="20574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5</xdr:row>
      <xdr:rowOff>22860</xdr:rowOff>
    </xdr:from>
    <xdr:ext cx="205740" cy="144780"/>
    <xdr:pic>
      <xdr:nvPicPr>
        <xdr:cNvPr id="337" name="Picture 336">
          <a:extLst>
            <a:ext uri="{FF2B5EF4-FFF2-40B4-BE49-F238E27FC236}">
              <a16:creationId xmlns:a16="http://schemas.microsoft.com/office/drawing/2014/main" id="{D7FE3747-7092-4416-869F-C5C00796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746885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6</xdr:row>
      <xdr:rowOff>30480</xdr:rowOff>
    </xdr:from>
    <xdr:ext cx="205740" cy="99060"/>
    <xdr:pic>
      <xdr:nvPicPr>
        <xdr:cNvPr id="338" name="Picture 337">
          <a:extLst>
            <a:ext uri="{FF2B5EF4-FFF2-40B4-BE49-F238E27FC236}">
              <a16:creationId xmlns:a16="http://schemas.microsoft.com/office/drawing/2014/main" id="{1AF3722E-EF41-47A2-9EB4-6D2CB612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135505"/>
          <a:ext cx="205740" cy="9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7</xdr:row>
      <xdr:rowOff>0</xdr:rowOff>
    </xdr:from>
    <xdr:ext cx="205740" cy="135255"/>
    <xdr:pic>
      <xdr:nvPicPr>
        <xdr:cNvPr id="339" name="Picture 338">
          <a:extLst>
            <a:ext uri="{FF2B5EF4-FFF2-40B4-BE49-F238E27FC236}">
              <a16:creationId xmlns:a16="http://schemas.microsoft.com/office/drawing/2014/main" id="{0D4D6281-01ED-413C-9433-6F552C6E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4860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8</xdr:row>
      <xdr:rowOff>7620</xdr:rowOff>
    </xdr:from>
    <xdr:ext cx="205740" cy="144780"/>
    <xdr:pic>
      <xdr:nvPicPr>
        <xdr:cNvPr id="340" name="Picture 339">
          <a:extLst>
            <a:ext uri="{FF2B5EF4-FFF2-40B4-BE49-F238E27FC236}">
              <a16:creationId xmlns:a16="http://schemas.microsoft.com/office/drawing/2014/main" id="{4694841F-2E53-4544-A547-C3574AC3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88417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</xdr:row>
      <xdr:rowOff>15240</xdr:rowOff>
    </xdr:from>
    <xdr:ext cx="205740" cy="114300"/>
    <xdr:pic>
      <xdr:nvPicPr>
        <xdr:cNvPr id="341" name="Picture 340">
          <a:extLst>
            <a:ext uri="{FF2B5EF4-FFF2-40B4-BE49-F238E27FC236}">
              <a16:creationId xmlns:a16="http://schemas.microsoft.com/office/drawing/2014/main" id="{26377145-DC54-4B88-84FB-F9BE48E2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272790"/>
          <a:ext cx="20574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</xdr:row>
      <xdr:rowOff>0</xdr:rowOff>
    </xdr:from>
    <xdr:ext cx="205740" cy="135255"/>
    <xdr:pic>
      <xdr:nvPicPr>
        <xdr:cNvPr id="342" name="Picture 341">
          <a:extLst>
            <a:ext uri="{FF2B5EF4-FFF2-40B4-BE49-F238E27FC236}">
              <a16:creationId xmlns:a16="http://schemas.microsoft.com/office/drawing/2014/main" id="{D1597C75-A200-45C7-9ACA-DBC43E1B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6480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</xdr:row>
      <xdr:rowOff>7620</xdr:rowOff>
    </xdr:from>
    <xdr:ext cx="205740" cy="106680"/>
    <xdr:pic>
      <xdr:nvPicPr>
        <xdr:cNvPr id="343" name="Picture 342">
          <a:extLst>
            <a:ext uri="{FF2B5EF4-FFF2-40B4-BE49-F238E27FC236}">
              <a16:creationId xmlns:a16="http://schemas.microsoft.com/office/drawing/2014/main" id="{E0314BBE-0C28-4999-9E4C-DA6D6FA72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0366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</xdr:row>
      <xdr:rowOff>0</xdr:rowOff>
    </xdr:from>
    <xdr:ext cx="205740" cy="135255"/>
    <xdr:pic>
      <xdr:nvPicPr>
        <xdr:cNvPr id="344" name="Picture 343">
          <a:extLst>
            <a:ext uri="{FF2B5EF4-FFF2-40B4-BE49-F238E27FC236}">
              <a16:creationId xmlns:a16="http://schemas.microsoft.com/office/drawing/2014/main" id="{C4583F7A-E5C4-4308-A71F-6AB9B359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41007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</xdr:row>
      <xdr:rowOff>7620</xdr:rowOff>
    </xdr:from>
    <xdr:ext cx="205740" cy="106680"/>
    <xdr:pic>
      <xdr:nvPicPr>
        <xdr:cNvPr id="345" name="Picture 344">
          <a:extLst>
            <a:ext uri="{FF2B5EF4-FFF2-40B4-BE49-F238E27FC236}">
              <a16:creationId xmlns:a16="http://schemas.microsoft.com/office/drawing/2014/main" id="{3183068F-8E0B-44EF-BC65-5B49C9F7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608195"/>
          <a:ext cx="20574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14</xdr:row>
      <xdr:rowOff>0</xdr:rowOff>
    </xdr:from>
    <xdr:ext cx="205740" cy="97155"/>
    <xdr:pic>
      <xdr:nvPicPr>
        <xdr:cNvPr id="346" name="Picture 345">
          <a:extLst>
            <a:ext uri="{FF2B5EF4-FFF2-40B4-BE49-F238E27FC236}">
              <a16:creationId xmlns:a16="http://schemas.microsoft.com/office/drawing/2014/main" id="{E07AE1B1-C54B-4983-BABC-8B95C5FB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991100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</xdr:row>
      <xdr:rowOff>0</xdr:rowOff>
    </xdr:from>
    <xdr:ext cx="205740" cy="97155"/>
    <xdr:pic>
      <xdr:nvPicPr>
        <xdr:cNvPr id="347" name="Picture 346">
          <a:extLst>
            <a:ext uri="{FF2B5EF4-FFF2-40B4-BE49-F238E27FC236}">
              <a16:creationId xmlns:a16="http://schemas.microsoft.com/office/drawing/2014/main" id="{B24486D5-80A8-4010-93BC-1CD09F39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3816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</xdr:row>
      <xdr:rowOff>0</xdr:rowOff>
    </xdr:from>
    <xdr:ext cx="205740" cy="135255"/>
    <xdr:pic>
      <xdr:nvPicPr>
        <xdr:cNvPr id="348" name="Picture 347">
          <a:extLst>
            <a:ext uri="{FF2B5EF4-FFF2-40B4-BE49-F238E27FC236}">
              <a16:creationId xmlns:a16="http://schemas.microsoft.com/office/drawing/2014/main" id="{5BF64CD8-074C-4839-8DA8-BF5822BC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5721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17</xdr:row>
      <xdr:rowOff>7620</xdr:rowOff>
    </xdr:from>
    <xdr:ext cx="205740" cy="127635"/>
    <xdr:pic>
      <xdr:nvPicPr>
        <xdr:cNvPr id="349" name="Picture 348">
          <a:extLst>
            <a:ext uri="{FF2B5EF4-FFF2-40B4-BE49-F238E27FC236}">
              <a16:creationId xmlns:a16="http://schemas.microsoft.com/office/drawing/2014/main" id="{E0D27D5F-F388-48FE-9284-38933F4A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960745"/>
          <a:ext cx="205740" cy="1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205740" cy="135255"/>
    <xdr:pic>
      <xdr:nvPicPr>
        <xdr:cNvPr id="350" name="Picture 349">
          <a:extLst>
            <a:ext uri="{FF2B5EF4-FFF2-40B4-BE49-F238E27FC236}">
              <a16:creationId xmlns:a16="http://schemas.microsoft.com/office/drawing/2014/main" id="{2C30718E-4858-4921-AA70-6352B16C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153150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19</xdr:row>
      <xdr:rowOff>7620</xdr:rowOff>
    </xdr:from>
    <xdr:ext cx="205740" cy="144780"/>
    <xdr:pic>
      <xdr:nvPicPr>
        <xdr:cNvPr id="351" name="Picture 350">
          <a:extLst>
            <a:ext uri="{FF2B5EF4-FFF2-40B4-BE49-F238E27FC236}">
              <a16:creationId xmlns:a16="http://schemas.microsoft.com/office/drawing/2014/main" id="{C2C3B78C-01DD-4043-B155-96E7B381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541770"/>
          <a:ext cx="20574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20</xdr:row>
      <xdr:rowOff>15240</xdr:rowOff>
    </xdr:from>
    <xdr:ext cx="205740" cy="152400"/>
    <xdr:pic>
      <xdr:nvPicPr>
        <xdr:cNvPr id="352" name="Picture 351">
          <a:extLst>
            <a:ext uri="{FF2B5EF4-FFF2-40B4-BE49-F238E27FC236}">
              <a16:creationId xmlns:a16="http://schemas.microsoft.com/office/drawing/2014/main" id="{3DE64F38-839C-4106-97F4-96EC8E51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130415"/>
          <a:ext cx="20574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22</xdr:row>
      <xdr:rowOff>0</xdr:rowOff>
    </xdr:from>
    <xdr:ext cx="205740" cy="97155"/>
    <xdr:pic>
      <xdr:nvPicPr>
        <xdr:cNvPr id="353" name="Picture 352">
          <a:extLst>
            <a:ext uri="{FF2B5EF4-FFF2-40B4-BE49-F238E27FC236}">
              <a16:creationId xmlns:a16="http://schemas.microsoft.com/office/drawing/2014/main" id="{2ECC508C-4ED2-4651-947F-4A3D92DE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896225"/>
          <a:ext cx="205740" cy="97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23</xdr:row>
      <xdr:rowOff>0</xdr:rowOff>
    </xdr:from>
    <xdr:ext cx="205740" cy="135255"/>
    <xdr:pic>
      <xdr:nvPicPr>
        <xdr:cNvPr id="354" name="Picture 353">
          <a:extLst>
            <a:ext uri="{FF2B5EF4-FFF2-40B4-BE49-F238E27FC236}">
              <a16:creationId xmlns:a16="http://schemas.microsoft.com/office/drawing/2014/main" id="{EDCDCE68-78AC-4FBC-A006-AE575F29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277225"/>
          <a:ext cx="205740" cy="13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205740</xdr:colOff>
      <xdr:row>18</xdr:row>
      <xdr:rowOff>97155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id="{8C3288DD-BEC2-4351-9F7A-6A7BFABC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205740</xdr:colOff>
      <xdr:row>19</xdr:row>
      <xdr:rowOff>135255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id="{426877FB-E19A-4D5E-824E-82E1E0C9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205740</xdr:colOff>
      <xdr:row>20</xdr:row>
      <xdr:rowOff>135255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id="{7367DE55-80E7-483E-89C2-9D0BAEA4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205740</xdr:colOff>
      <xdr:row>21</xdr:row>
      <xdr:rowOff>97155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860491F6-F91E-48CC-86EF-B2BA73CF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205740</xdr:colOff>
      <xdr:row>22</xdr:row>
      <xdr:rowOff>135255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14151C64-3110-447A-9F45-D7B8FCC3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205740</xdr:colOff>
      <xdr:row>23</xdr:row>
      <xdr:rowOff>97155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E453E926-7A22-4CEC-8186-11C365F8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772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205740</xdr:colOff>
      <xdr:row>24</xdr:row>
      <xdr:rowOff>129540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F98CCB0E-9A5B-42C7-8F37-91D6BCA0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582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205740</xdr:colOff>
      <xdr:row>25</xdr:row>
      <xdr:rowOff>97155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4BDBF5CC-C655-4BE3-A136-C7C656B8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8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205740</xdr:colOff>
      <xdr:row>26</xdr:row>
      <xdr:rowOff>97155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7A9DD3E9-BE8F-4CFC-ADF5-7A21B00F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205740</xdr:colOff>
      <xdr:row>27</xdr:row>
      <xdr:rowOff>97155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BF7D47E4-01D1-409F-A54F-F1AFF5A7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107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205740</xdr:colOff>
      <xdr:row>28</xdr:row>
      <xdr:rowOff>97155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9DC5CD71-4C76-4966-8AFA-E4F30978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205740</xdr:colOff>
      <xdr:row>29</xdr:row>
      <xdr:rowOff>135255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96E3A272-6531-47CF-8BD2-95B7C609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205740</xdr:colOff>
      <xdr:row>30</xdr:row>
      <xdr:rowOff>171450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BD022527-4A47-47FE-B2C6-0FCB27EC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227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205740</xdr:colOff>
      <xdr:row>31</xdr:row>
      <xdr:rowOff>135255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53BA4C0D-4A66-463C-88D0-D6CB2483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205740</xdr:colOff>
      <xdr:row>32</xdr:row>
      <xdr:rowOff>97155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98762B69-49B7-4F51-9EA7-9EDEF256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205740</xdr:colOff>
      <xdr:row>33</xdr:row>
      <xdr:rowOff>135255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id="{041EF572-003A-435A-A66F-5254087C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25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205740</xdr:colOff>
      <xdr:row>34</xdr:row>
      <xdr:rowOff>152400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id="{7F4E2531-86A2-43A8-9383-8665173B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58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205740</xdr:colOff>
      <xdr:row>35</xdr:row>
      <xdr:rowOff>133350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id="{BF49BCFC-AC70-454A-B43C-78941DAE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063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205740</xdr:colOff>
      <xdr:row>36</xdr:row>
      <xdr:rowOff>135255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id="{B403C64D-C2A4-4A54-9C2C-DAEE49A6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205740</xdr:colOff>
      <xdr:row>37</xdr:row>
      <xdr:rowOff>129540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id="{73565F27-45AA-45B1-8695-78FAD3B2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68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205740</xdr:colOff>
      <xdr:row>38</xdr:row>
      <xdr:rowOff>135255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5C1DEF15-A05E-4643-86E9-FB0AE56B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205740</xdr:colOff>
      <xdr:row>39</xdr:row>
      <xdr:rowOff>133350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id="{7D6C1B4F-E6BF-47A1-94CB-0A4BE6B9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98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205740</xdr:colOff>
      <xdr:row>40</xdr:row>
      <xdr:rowOff>135255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E2FB0A21-E0F8-4246-A8B1-6DE8BD2D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303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205740</xdr:colOff>
      <xdr:row>18</xdr:row>
      <xdr:rowOff>97155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7E53DF93-86F4-4CE1-B5AC-931A97B1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53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205740</xdr:colOff>
      <xdr:row>19</xdr:row>
      <xdr:rowOff>97155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50496F7A-5098-4E4E-8FE6-3F80CD59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5341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205740</xdr:colOff>
      <xdr:row>20</xdr:row>
      <xdr:rowOff>97155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id="{8411A0A6-AAB9-4127-B8E5-71546D29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1151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205740</xdr:colOff>
      <xdr:row>21</xdr:row>
      <xdr:rowOff>97155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id="{D5D5B575-F70B-4BCB-A3A0-D5A022FA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5057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205740</xdr:colOff>
      <xdr:row>22</xdr:row>
      <xdr:rowOff>135255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651ADBE1-B307-4989-958D-D2A38D70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896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205740</xdr:colOff>
      <xdr:row>23</xdr:row>
      <xdr:rowOff>135255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id="{2584FAB0-5599-404A-A21D-A3B4C184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2772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205740</xdr:colOff>
      <xdr:row>24</xdr:row>
      <xdr:rowOff>133350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id="{1239EBFF-63DE-43FF-8BDB-059C3F1F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658225"/>
          <a:ext cx="209550" cy="12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205740</xdr:colOff>
      <xdr:row>25</xdr:row>
      <xdr:rowOff>135255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id="{77EAD3E0-BAC8-45AD-BDF6-39835718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8487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205740</xdr:colOff>
      <xdr:row>26</xdr:row>
      <xdr:rowOff>129540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id="{08BA581E-E389-4D62-AE97-80BA24D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2297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205740</xdr:colOff>
      <xdr:row>27</xdr:row>
      <xdr:rowOff>171450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id="{9EED7451-C9E5-4620-ACCF-882445DC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610725"/>
          <a:ext cx="20955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205740</xdr:colOff>
      <xdr:row>28</xdr:row>
      <xdr:rowOff>129540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id="{E7D04098-F9E4-46D6-A9EF-2640C3BB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0012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205740</xdr:colOff>
      <xdr:row>29</xdr:row>
      <xdr:rowOff>135255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id="{C6145E0E-DFAC-4EFC-990E-70ECAF75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191750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205740</xdr:colOff>
      <xdr:row>30</xdr:row>
      <xdr:rowOff>97155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id="{AFDE4CA4-101D-441C-A802-63CEBE6B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58227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205740</xdr:colOff>
      <xdr:row>31</xdr:row>
      <xdr:rowOff>135255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id="{52786257-4ECE-40C0-88AF-23EA728A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963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205740</xdr:colOff>
      <xdr:row>32</xdr:row>
      <xdr:rowOff>135255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id="{A8490E3A-6DEF-49F4-AE3D-B2D4DE08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34427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205740</xdr:colOff>
      <xdr:row>33</xdr:row>
      <xdr:rowOff>129540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id="{9B44C444-4484-4E9B-85C4-F8AE2AC8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72527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205740</xdr:colOff>
      <xdr:row>34</xdr:row>
      <xdr:rowOff>97155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id="{B4893161-2096-4060-8400-FA8FDBF4B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11580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205740</xdr:colOff>
      <xdr:row>35</xdr:row>
      <xdr:rowOff>135255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70EC1C3E-446F-4A85-9D80-B86B2C80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506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205740</xdr:colOff>
      <xdr:row>36</xdr:row>
      <xdr:rowOff>135255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id="{9C68D198-A1B2-49B5-8F4A-9117BC06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887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205740</xdr:colOff>
      <xdr:row>37</xdr:row>
      <xdr:rowOff>135255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id="{CF81E6C8-8789-4A10-B4AA-B0695009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683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205740</xdr:colOff>
      <xdr:row>38</xdr:row>
      <xdr:rowOff>135255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id="{36F1AA89-6640-4D4C-B55E-4751B7C1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58825"/>
          <a:ext cx="20955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205740</xdr:colOff>
      <xdr:row>39</xdr:row>
      <xdr:rowOff>97155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id="{0B008159-1E7B-44ED-9566-BAB6CD0D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839825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205740</xdr:colOff>
      <xdr:row>40</xdr:row>
      <xdr:rowOff>97155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id="{7C8D6DF9-F48A-45E8-91DA-9146D924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4230350"/>
          <a:ext cx="209550" cy="93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205740</xdr:colOff>
      <xdr:row>20</xdr:row>
      <xdr:rowOff>114300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id="{6535A0A7-01C5-446E-BE1C-5EF2406A7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7115175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21</xdr:row>
      <xdr:rowOff>0</xdr:rowOff>
    </xdr:from>
    <xdr:to>
      <xdr:col>25</xdr:col>
      <xdr:colOff>205740</xdr:colOff>
      <xdr:row>21</xdr:row>
      <xdr:rowOff>135255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id="{C6B406E7-3123-4EB7-B50B-DD084564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75057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22</xdr:row>
      <xdr:rowOff>0</xdr:rowOff>
    </xdr:from>
    <xdr:to>
      <xdr:col>25</xdr:col>
      <xdr:colOff>205740</xdr:colOff>
      <xdr:row>22</xdr:row>
      <xdr:rowOff>135255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id="{BDACDFAC-22F3-4F27-9A49-6BFCFD44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78962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23</xdr:row>
      <xdr:rowOff>0</xdr:rowOff>
    </xdr:from>
    <xdr:to>
      <xdr:col>25</xdr:col>
      <xdr:colOff>205740</xdr:colOff>
      <xdr:row>23</xdr:row>
      <xdr:rowOff>97155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id="{BD818397-7601-46E0-890B-35FD9F1D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82772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24</xdr:row>
      <xdr:rowOff>0</xdr:rowOff>
    </xdr:from>
    <xdr:to>
      <xdr:col>25</xdr:col>
      <xdr:colOff>205740</xdr:colOff>
      <xdr:row>24</xdr:row>
      <xdr:rowOff>135255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id="{D600801E-1B44-451F-958F-5124E697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86582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25</xdr:row>
      <xdr:rowOff>0</xdr:rowOff>
    </xdr:from>
    <xdr:to>
      <xdr:col>25</xdr:col>
      <xdr:colOff>205740</xdr:colOff>
      <xdr:row>25</xdr:row>
      <xdr:rowOff>135255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id="{0B5DC787-33DF-4FDB-AAB7-69D4E130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88487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26</xdr:row>
      <xdr:rowOff>0</xdr:rowOff>
    </xdr:from>
    <xdr:to>
      <xdr:col>25</xdr:col>
      <xdr:colOff>205740</xdr:colOff>
      <xdr:row>26</xdr:row>
      <xdr:rowOff>135255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id="{8DE2E9BF-D011-498C-BFBB-3BFD2339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92297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27</xdr:row>
      <xdr:rowOff>0</xdr:rowOff>
    </xdr:from>
    <xdr:to>
      <xdr:col>25</xdr:col>
      <xdr:colOff>205740</xdr:colOff>
      <xdr:row>27</xdr:row>
      <xdr:rowOff>135255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id="{099CE9AA-B96D-4512-808B-71D2EBAC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96107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28</xdr:row>
      <xdr:rowOff>0</xdr:rowOff>
    </xdr:from>
    <xdr:to>
      <xdr:col>25</xdr:col>
      <xdr:colOff>205740</xdr:colOff>
      <xdr:row>28</xdr:row>
      <xdr:rowOff>135255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id="{9AD094B1-8544-4D2F-9103-4456BD2A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00012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29</xdr:row>
      <xdr:rowOff>0</xdr:rowOff>
    </xdr:from>
    <xdr:to>
      <xdr:col>25</xdr:col>
      <xdr:colOff>205740</xdr:colOff>
      <xdr:row>29</xdr:row>
      <xdr:rowOff>133350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id="{2B49BDE1-C41A-48A8-AF0E-6AD8AECD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01917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30</xdr:row>
      <xdr:rowOff>0</xdr:rowOff>
    </xdr:from>
    <xdr:to>
      <xdr:col>25</xdr:col>
      <xdr:colOff>205740</xdr:colOff>
      <xdr:row>30</xdr:row>
      <xdr:rowOff>97155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id="{CF5A400A-CACE-4913-BC46-B92B3A38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05822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31</xdr:row>
      <xdr:rowOff>0</xdr:rowOff>
    </xdr:from>
    <xdr:to>
      <xdr:col>25</xdr:col>
      <xdr:colOff>205740</xdr:colOff>
      <xdr:row>31</xdr:row>
      <xdr:rowOff>97155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id="{A6808BC8-37B1-4752-91DB-20B774F5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09632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205740</xdr:colOff>
      <xdr:row>32</xdr:row>
      <xdr:rowOff>135255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id="{79777B3B-AB3E-4968-9ABF-8E09BEB5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13442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33</xdr:row>
      <xdr:rowOff>0</xdr:rowOff>
    </xdr:from>
    <xdr:to>
      <xdr:col>25</xdr:col>
      <xdr:colOff>205740</xdr:colOff>
      <xdr:row>33</xdr:row>
      <xdr:rowOff>97155</xdr:rowOff>
    </xdr:to>
    <xdr:pic>
      <xdr:nvPicPr>
        <xdr:cNvPr id="414" name="Picture 413">
          <a:extLst>
            <a:ext uri="{FF2B5EF4-FFF2-40B4-BE49-F238E27FC236}">
              <a16:creationId xmlns:a16="http://schemas.microsoft.com/office/drawing/2014/main" id="{425DE63F-42BF-421D-915C-10BBB1BD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17252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34</xdr:row>
      <xdr:rowOff>0</xdr:rowOff>
    </xdr:from>
    <xdr:to>
      <xdr:col>25</xdr:col>
      <xdr:colOff>205740</xdr:colOff>
      <xdr:row>34</xdr:row>
      <xdr:rowOff>135255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id="{96A9BF4F-F3C9-488C-B8FE-4505BCF0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21158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35</xdr:row>
      <xdr:rowOff>0</xdr:rowOff>
    </xdr:from>
    <xdr:to>
      <xdr:col>25</xdr:col>
      <xdr:colOff>205740</xdr:colOff>
      <xdr:row>35</xdr:row>
      <xdr:rowOff>129540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id="{902EE347-671C-46AB-B1FC-CF9A3EDB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25063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205740</xdr:colOff>
      <xdr:row>36</xdr:row>
      <xdr:rowOff>135255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id="{D57DBF07-75E2-425D-B66D-2D100DD42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28873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37</xdr:row>
      <xdr:rowOff>0</xdr:rowOff>
    </xdr:from>
    <xdr:to>
      <xdr:col>25</xdr:col>
      <xdr:colOff>205740</xdr:colOff>
      <xdr:row>37</xdr:row>
      <xdr:rowOff>152400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id="{CE12370B-31F2-49E5-8C4D-4231ACF2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3268325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38</xdr:row>
      <xdr:rowOff>0</xdr:rowOff>
    </xdr:from>
    <xdr:to>
      <xdr:col>25</xdr:col>
      <xdr:colOff>205740</xdr:colOff>
      <xdr:row>38</xdr:row>
      <xdr:rowOff>135255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id="{10C91CB0-3201-4A0B-A273-67260976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34588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205740</xdr:colOff>
      <xdr:row>39</xdr:row>
      <xdr:rowOff>135255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id="{7518C530-C345-4330-96E5-80CD9031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38398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205740</xdr:colOff>
      <xdr:row>40</xdr:row>
      <xdr:rowOff>133350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id="{BF722A57-3A4D-48FF-9ACF-DE8F447A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42303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205740</xdr:colOff>
      <xdr:row>41</xdr:row>
      <xdr:rowOff>135255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id="{F88BAFB9-D571-40FB-A41A-9C7F0722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4420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42</xdr:row>
      <xdr:rowOff>0</xdr:rowOff>
    </xdr:from>
    <xdr:to>
      <xdr:col>25</xdr:col>
      <xdr:colOff>205740</xdr:colOff>
      <xdr:row>42</xdr:row>
      <xdr:rowOff>135255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id="{2F44347D-7ED0-4707-B5A2-98EBCE22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4801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205740</xdr:colOff>
      <xdr:row>43</xdr:row>
      <xdr:rowOff>135255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id="{F441108C-0DEA-4026-A5BE-0DA340A0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5182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205740</xdr:colOff>
      <xdr:row>44</xdr:row>
      <xdr:rowOff>135255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id="{CD937104-3455-4839-9589-324E4B37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5373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45</xdr:row>
      <xdr:rowOff>0</xdr:rowOff>
    </xdr:from>
    <xdr:to>
      <xdr:col>25</xdr:col>
      <xdr:colOff>205740</xdr:colOff>
      <xdr:row>45</xdr:row>
      <xdr:rowOff>133350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id="{AEC226C4-98E2-4912-A3A6-52B0432C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55638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46</xdr:row>
      <xdr:rowOff>0</xdr:rowOff>
    </xdr:from>
    <xdr:to>
      <xdr:col>25</xdr:col>
      <xdr:colOff>205740</xdr:colOff>
      <xdr:row>46</xdr:row>
      <xdr:rowOff>135255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id="{768DA8B2-32E4-41EC-8375-D28394F4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5754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25</xdr:col>
      <xdr:colOff>205740</xdr:colOff>
      <xdr:row>47</xdr:row>
      <xdr:rowOff>135255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id="{3ACC3617-A165-4E2B-B210-CAFA06E5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5944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48</xdr:row>
      <xdr:rowOff>0</xdr:rowOff>
    </xdr:from>
    <xdr:to>
      <xdr:col>25</xdr:col>
      <xdr:colOff>205740</xdr:colOff>
      <xdr:row>48</xdr:row>
      <xdr:rowOff>171450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id="{806AD492-754A-4314-A9D4-7F6BF885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6325850"/>
          <a:ext cx="209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49</xdr:row>
      <xdr:rowOff>0</xdr:rowOff>
    </xdr:from>
    <xdr:to>
      <xdr:col>25</xdr:col>
      <xdr:colOff>205740</xdr:colOff>
      <xdr:row>49</xdr:row>
      <xdr:rowOff>97155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id="{E6AE6A27-581E-4810-B0FC-19CA50DC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67068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50</xdr:row>
      <xdr:rowOff>0</xdr:rowOff>
    </xdr:from>
    <xdr:to>
      <xdr:col>25</xdr:col>
      <xdr:colOff>205740</xdr:colOff>
      <xdr:row>50</xdr:row>
      <xdr:rowOff>135255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id="{8A3EC866-4CA4-48EC-8CA5-6898D3BC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7087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51</xdr:row>
      <xdr:rowOff>0</xdr:rowOff>
    </xdr:from>
    <xdr:to>
      <xdr:col>25</xdr:col>
      <xdr:colOff>205740</xdr:colOff>
      <xdr:row>51</xdr:row>
      <xdr:rowOff>135255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id="{0212BE02-3586-493C-A11F-1278C3C2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7278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52</xdr:row>
      <xdr:rowOff>0</xdr:rowOff>
    </xdr:from>
    <xdr:to>
      <xdr:col>25</xdr:col>
      <xdr:colOff>205740</xdr:colOff>
      <xdr:row>52</xdr:row>
      <xdr:rowOff>133350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AACBEEF0-C08C-4A97-BECF-30C46313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74688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53</xdr:row>
      <xdr:rowOff>0</xdr:rowOff>
    </xdr:from>
    <xdr:to>
      <xdr:col>25</xdr:col>
      <xdr:colOff>205740</xdr:colOff>
      <xdr:row>53</xdr:row>
      <xdr:rowOff>135255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id="{8E0FA32E-8E40-437D-A840-A4F24300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7659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54</xdr:row>
      <xdr:rowOff>0</xdr:rowOff>
    </xdr:from>
    <xdr:to>
      <xdr:col>25</xdr:col>
      <xdr:colOff>205740</xdr:colOff>
      <xdr:row>54</xdr:row>
      <xdr:rowOff>135255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id="{79C56ADB-7F09-47C1-B8DD-06B736BC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7849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55</xdr:row>
      <xdr:rowOff>0</xdr:rowOff>
    </xdr:from>
    <xdr:to>
      <xdr:col>25</xdr:col>
      <xdr:colOff>205740</xdr:colOff>
      <xdr:row>55</xdr:row>
      <xdr:rowOff>135255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id="{012075E3-51E4-4BF7-962C-31088C5D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8230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56</xdr:row>
      <xdr:rowOff>0</xdr:rowOff>
    </xdr:from>
    <xdr:to>
      <xdr:col>25</xdr:col>
      <xdr:colOff>205740</xdr:colOff>
      <xdr:row>56</xdr:row>
      <xdr:rowOff>135255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id="{27D7C8DB-95FA-441B-A9DE-FE061536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8421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57</xdr:row>
      <xdr:rowOff>0</xdr:rowOff>
    </xdr:from>
    <xdr:to>
      <xdr:col>25</xdr:col>
      <xdr:colOff>205740</xdr:colOff>
      <xdr:row>57</xdr:row>
      <xdr:rowOff>97155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id="{6EBEAAEA-5AE7-4517-AF61-D696AED7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88023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58</xdr:row>
      <xdr:rowOff>0</xdr:rowOff>
    </xdr:from>
    <xdr:to>
      <xdr:col>25</xdr:col>
      <xdr:colOff>205740</xdr:colOff>
      <xdr:row>58</xdr:row>
      <xdr:rowOff>135255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id="{906E4F5B-F13C-42F1-8613-CC8ADC83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9183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205740</xdr:colOff>
      <xdr:row>59</xdr:row>
      <xdr:rowOff>135255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id="{569C1D8A-B9CD-408C-9706-2C1A9105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9373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60</xdr:row>
      <xdr:rowOff>0</xdr:rowOff>
    </xdr:from>
    <xdr:to>
      <xdr:col>25</xdr:col>
      <xdr:colOff>205740</xdr:colOff>
      <xdr:row>60</xdr:row>
      <xdr:rowOff>152400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id="{2FEC0EDF-BFDC-401B-B1C7-08500214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97548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61</xdr:row>
      <xdr:rowOff>0</xdr:rowOff>
    </xdr:from>
    <xdr:to>
      <xdr:col>25</xdr:col>
      <xdr:colOff>205740</xdr:colOff>
      <xdr:row>61</xdr:row>
      <xdr:rowOff>129540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id="{FAB26711-791C-40D6-84F6-5A9B2757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199453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62</xdr:row>
      <xdr:rowOff>0</xdr:rowOff>
    </xdr:from>
    <xdr:to>
      <xdr:col>25</xdr:col>
      <xdr:colOff>205740</xdr:colOff>
      <xdr:row>62</xdr:row>
      <xdr:rowOff>135255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id="{66E59158-592A-4E43-8160-7103346D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20135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63</xdr:row>
      <xdr:rowOff>0</xdr:rowOff>
    </xdr:from>
    <xdr:to>
      <xdr:col>25</xdr:col>
      <xdr:colOff>205740</xdr:colOff>
      <xdr:row>63</xdr:row>
      <xdr:rowOff>97155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id="{88CB0096-7EC6-4A89-8E93-64D7D581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205168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64</xdr:row>
      <xdr:rowOff>0</xdr:rowOff>
    </xdr:from>
    <xdr:to>
      <xdr:col>25</xdr:col>
      <xdr:colOff>205740</xdr:colOff>
      <xdr:row>64</xdr:row>
      <xdr:rowOff>135255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id="{C3FC2FBE-A3C5-4802-B35A-D487E4C4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20707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65</xdr:row>
      <xdr:rowOff>0</xdr:rowOff>
    </xdr:from>
    <xdr:to>
      <xdr:col>25</xdr:col>
      <xdr:colOff>205740</xdr:colOff>
      <xdr:row>65</xdr:row>
      <xdr:rowOff>135255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id="{89B38F8E-301F-4B66-96C1-AEA94C43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21088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209550</xdr:colOff>
      <xdr:row>22</xdr:row>
      <xdr:rowOff>93345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id="{2BBECAE6-7B4B-4812-A72A-88EFFB5D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896225"/>
          <a:ext cx="2133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209550</xdr:colOff>
      <xdr:row>23</xdr:row>
      <xdr:rowOff>131445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id="{A36497E6-EF42-4217-B17D-68BDC708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27722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209550</xdr:colOff>
      <xdr:row>24</xdr:row>
      <xdr:rowOff>133350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id="{D5BB860B-1106-4DF6-B23A-F38C4495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658225"/>
          <a:ext cx="2133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209550</xdr:colOff>
      <xdr:row>25</xdr:row>
      <xdr:rowOff>131445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id="{1F27D426-739B-47C6-B87B-90172AA9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84872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209550</xdr:colOff>
      <xdr:row>26</xdr:row>
      <xdr:rowOff>167640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id="{B631F9C8-7692-4459-8B73-84EFCF17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229725"/>
          <a:ext cx="21336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209550</xdr:colOff>
      <xdr:row>27</xdr:row>
      <xdr:rowOff>131445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id="{2CE6F654-D546-427C-9061-36B57E27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61072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209550</xdr:colOff>
      <xdr:row>28</xdr:row>
      <xdr:rowOff>129540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id="{FE6C1F05-DDCC-4E2E-A3F7-794F3EE2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001250"/>
          <a:ext cx="21336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209550</xdr:colOff>
      <xdr:row>29</xdr:row>
      <xdr:rowOff>131445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id="{B209D228-A0F1-4D16-ADB8-F05E22E6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191750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209550</xdr:colOff>
      <xdr:row>30</xdr:row>
      <xdr:rowOff>131445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id="{F0CF7DFA-1FD7-40D2-8B0B-78A96131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58227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209550</xdr:colOff>
      <xdr:row>31</xdr:row>
      <xdr:rowOff>129540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id="{1254B791-3401-419F-A2AB-928CCFDE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963275"/>
          <a:ext cx="21336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209550</xdr:colOff>
      <xdr:row>32</xdr:row>
      <xdr:rowOff>131445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id="{5793CF4E-01FF-4616-8FFC-9B672B46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34427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209550</xdr:colOff>
      <xdr:row>33</xdr:row>
      <xdr:rowOff>131445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id="{FEED9D75-256D-46B7-879B-18F85FA4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725275"/>
          <a:ext cx="21336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361662</xdr:colOff>
      <xdr:row>50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1FCD9C-6576-45CB-8C6A-B614ACFD9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97852" cy="9067800"/>
        </a:xfrm>
        <a:prstGeom prst="rect">
          <a:avLst/>
        </a:prstGeom>
      </xdr:spPr>
    </xdr:pic>
    <xdr:clientData/>
  </xdr:twoCellAnchor>
  <xdr:twoCellAnchor editAs="oneCell">
    <xdr:from>
      <xdr:col>13</xdr:col>
      <xdr:colOff>120015</xdr:colOff>
      <xdr:row>26</xdr:row>
      <xdr:rowOff>78105</xdr:rowOff>
    </xdr:from>
    <xdr:to>
      <xdr:col>19</xdr:col>
      <xdr:colOff>343583</xdr:colOff>
      <xdr:row>29</xdr:row>
      <xdr:rowOff>131847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7A2253-5772-3BC3-253A-3B4247748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4815" y="4783455"/>
          <a:ext cx="3881168" cy="6004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4</xdr:col>
      <xdr:colOff>282234</xdr:colOff>
      <xdr:row>47</xdr:row>
      <xdr:rowOff>130164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5D0654-C234-119C-FE8C-D86B9E799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162425"/>
          <a:ext cx="2105319" cy="446784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8</xdr:col>
      <xdr:colOff>552782</xdr:colOff>
      <xdr:row>32</xdr:row>
      <xdr:rowOff>171676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D568E2-917C-4E95-BBF9-F03847CAF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" y="4343400"/>
          <a:ext cx="2381582" cy="161947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12</xdr:col>
      <xdr:colOff>533730</xdr:colOff>
      <xdr:row>47</xdr:row>
      <xdr:rowOff>15822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79E2D4-5DFD-DE7A-F784-BE239D0EC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4343400"/>
          <a:ext cx="2362530" cy="4172532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24</xdr:row>
      <xdr:rowOff>0</xdr:rowOff>
    </xdr:from>
    <xdr:to>
      <xdr:col>34</xdr:col>
      <xdr:colOff>457519</xdr:colOff>
      <xdr:row>55</xdr:row>
      <xdr:rowOff>134152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1B9D9C2-F0C9-5C1C-D867-EA95C9074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897600" y="4343400"/>
          <a:ext cx="2286319" cy="5744377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24</xdr:row>
      <xdr:rowOff>0</xdr:rowOff>
    </xdr:from>
    <xdr:to>
      <xdr:col>30</xdr:col>
      <xdr:colOff>360352</xdr:colOff>
      <xdr:row>53</xdr:row>
      <xdr:rowOff>38838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8A2E9AF-11FC-928B-8012-E383B3F8A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59200" y="4343400"/>
          <a:ext cx="2200582" cy="5287113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24</xdr:row>
      <xdr:rowOff>0</xdr:rowOff>
    </xdr:from>
    <xdr:to>
      <xdr:col>26</xdr:col>
      <xdr:colOff>362256</xdr:colOff>
      <xdr:row>53</xdr:row>
      <xdr:rowOff>55987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3CD6A60-CEDE-522C-9B90-F87AC948B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20800" y="4343400"/>
          <a:ext cx="2191056" cy="5315692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24</xdr:row>
      <xdr:rowOff>0</xdr:rowOff>
    </xdr:from>
    <xdr:to>
      <xdr:col>22</xdr:col>
      <xdr:colOff>571835</xdr:colOff>
      <xdr:row>53</xdr:row>
      <xdr:rowOff>57890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8D6436D-E307-3B7C-7B02-3359EBA5A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582400" y="4343400"/>
          <a:ext cx="2400635" cy="53061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DBAE84-2DAD-46A6-8092-9C0F4310ACDC}" name="Table1" displayName="Table1" ref="A4:P22" totalsRowShown="0">
  <autoFilter ref="A4:P22" xr:uid="{0CDBAE84-2DAD-46A6-8092-9C0F4310ACDC}"/>
  <sortState xmlns:xlrd2="http://schemas.microsoft.com/office/spreadsheetml/2017/richdata2" ref="A5:P22">
    <sortCondition descending="1" ref="C4:C22"/>
  </sortState>
  <tableColumns count="16">
    <tableColumn id="1" xr3:uid="{6E7235FF-FD66-4305-939A-8D5582C2CD94}" name="Country" dataDxfId="13" dataCellStyle="Good"/>
    <tableColumn id="2" xr3:uid="{223A84F4-6804-4CB5-AED0-FA232BC6D959}" name="Region" dataDxfId="12"/>
    <tableColumn id="3" xr3:uid="{2EB37A6F-3F39-4267-9800-5103F3ABADF5}" name="Paris G" dataDxfId="11" dataCellStyle="Percent"/>
    <tableColumn id="4" xr3:uid="{0BEF6260-9A21-46E7-A6B6-27CBCE40D618}" name="Paris medals" dataDxfId="10"/>
    <tableColumn id="5" xr3:uid="{0B6EF4CA-577C-4BF4-A812-1F1D69939AEE}" name="Paris H" dataDxfId="9"/>
    <tableColumn id="6" xr3:uid="{1B651B51-29D8-41A1-9CEE-4D8FA6985E86}" name="Prev G" dataDxfId="8" dataCellStyle="Percent"/>
    <tableColumn id="7" xr3:uid="{58028853-867B-4E26-A533-31871066DC6A}" name="Previous medals" dataDxfId="7"/>
    <tableColumn id="8" xr3:uid="{AEFF9AD9-8BA1-4D40-B416-02BD8A22C322}" name="Prev H" dataDxfId="6"/>
    <tableColumn id="9" xr3:uid="{2A22029E-0520-47C3-ABEA-363D605EF2C7}" name="EM2023" dataDxfId="5"/>
    <tableColumn id="10" xr3:uid="{12891D29-1813-4794-B1B9-C287CC7A5D57}" name="GBD sigs"/>
    <tableColumn id="11" xr3:uid="{F9C21842-34D3-47F7-95C1-D6B9CBA4C41D}" name="Home" dataDxfId="4"/>
    <tableColumn id="12" xr3:uid="{3E1EB6D6-E660-454D-A14B-8CD787CFB87B}" name="TimeZone"/>
    <tableColumn id="13" xr3:uid="{6326318A-2D28-4E7D-BBD7-4D3297142F74}" name="GDP2223" dataDxfId="3"/>
    <tableColumn id="14" xr3:uid="{76014B96-5BF4-478D-BC1D-0FEBE7959BA3}" name="Percent Golds Paris" dataDxfId="2" dataCellStyle="Percent">
      <calculatedColumnFormula>C5/SUM(C$5:C$22)</calculatedColumnFormula>
    </tableColumn>
    <tableColumn id="15" xr3:uid="{832CA3B4-7932-45B6-B7CC-DF37EA09A038}" name="Percent Golds previous" dataDxfId="1" dataCellStyle="Percent">
      <calculatedColumnFormula>F5/SUM(F$5:F$22)</calculatedColumnFormula>
    </tableColumn>
    <tableColumn id="16" xr3:uid="{E89322DA-31C3-4B87-ABEF-26D93A33CB8F}" name="Change Golds Paris" dataDxfId="0">
      <calculatedColumnFormula>(N5-O5)/O5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Sweden_at_the_2024_Summer_Olympics" TargetMode="External"/><Relationship Id="rId21" Type="http://schemas.openxmlformats.org/officeDocument/2006/relationships/hyperlink" Target="https://en.wikipedia.org/wiki/Cuba_at_the_2024_Summer_Olympics" TargetMode="External"/><Relationship Id="rId42" Type="http://schemas.openxmlformats.org/officeDocument/2006/relationships/hyperlink" Target="https://en.wikipedia.org/wiki/Netherlands_at_the_2020_Summer_Olympics" TargetMode="External"/><Relationship Id="rId63" Type="http://schemas.openxmlformats.org/officeDocument/2006/relationships/hyperlink" Target="https://en.wikipedia.org/wiki/Ethiopia_at_the_2012_Summer_Olympics" TargetMode="External"/><Relationship Id="rId84" Type="http://schemas.openxmlformats.org/officeDocument/2006/relationships/hyperlink" Target="https://en.wikipedia.org/wiki/Switzerland_at_the_2016_Summer_Olympics" TargetMode="External"/><Relationship Id="rId138" Type="http://schemas.openxmlformats.org/officeDocument/2006/relationships/hyperlink" Target="https://en.wikipedia.org/wiki/Hong_Kong_at_the_2024_Summer_Olympics" TargetMode="External"/><Relationship Id="rId159" Type="http://schemas.openxmlformats.org/officeDocument/2006/relationships/hyperlink" Target="https://en.wikipedia.org/wiki/Uzbekistan_at_the_2020_Summer_Olympics" TargetMode="External"/><Relationship Id="rId107" Type="http://schemas.openxmlformats.org/officeDocument/2006/relationships/hyperlink" Target="https://en.wikipedia.org/wiki/Netherlands_at_the_2024_Summer_Olympics" TargetMode="External"/><Relationship Id="rId11" Type="http://schemas.openxmlformats.org/officeDocument/2006/relationships/hyperlink" Target="https://en.wikipedia.org/wiki/Italy_at_the_2020_Summer_Olympics" TargetMode="External"/><Relationship Id="rId32" Type="http://schemas.openxmlformats.org/officeDocument/2006/relationships/hyperlink" Target="https://en.wikipedia.org/wiki/Australia_at_the_2024_Summer_Olympics" TargetMode="External"/><Relationship Id="rId53" Type="http://schemas.openxmlformats.org/officeDocument/2006/relationships/hyperlink" Target="https://en.wikipedia.org/wiki/Czech_Republic_at_the_2020_Summer_Olympics" TargetMode="External"/><Relationship Id="rId74" Type="http://schemas.openxmlformats.org/officeDocument/2006/relationships/hyperlink" Target="https://en.wikipedia.org/wiki/Tunisia_at_the_2012_Summer_Olympics" TargetMode="External"/><Relationship Id="rId128" Type="http://schemas.openxmlformats.org/officeDocument/2006/relationships/hyperlink" Target="https://en.wikipedia.org/wiki/Serbia_at_the_2024_Summer_Olympics" TargetMode="External"/><Relationship Id="rId149" Type="http://schemas.openxmlformats.org/officeDocument/2006/relationships/hyperlink" Target="https://en.wikipedia.org/wiki/Spain_at_the_2020_Summer_Olympics" TargetMode="External"/><Relationship Id="rId5" Type="http://schemas.openxmlformats.org/officeDocument/2006/relationships/hyperlink" Target="https://en.wikipedia.org/wiki/Great_Britain_at_the_2020_Summer_Olympics" TargetMode="External"/><Relationship Id="rId95" Type="http://schemas.openxmlformats.org/officeDocument/2006/relationships/hyperlink" Target="https://en.wikipedia.org/wiki/North_Korea_at_the_2016_Summer_Olympics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s://en.wikipedia.org/wiki/Azerbaijan_at_the_2024_Summer_Olympics" TargetMode="External"/><Relationship Id="rId43" Type="http://schemas.openxmlformats.org/officeDocument/2006/relationships/hyperlink" Target="https://en.wikipedia.org/wiki/France_at_the_2020_Summer_Olympics" TargetMode="External"/><Relationship Id="rId64" Type="http://schemas.openxmlformats.org/officeDocument/2006/relationships/hyperlink" Target="https://en.wikipedia.org/wiki/Croatia_at_the_2012_Summer_Olympics" TargetMode="External"/><Relationship Id="rId118" Type="http://schemas.openxmlformats.org/officeDocument/2006/relationships/hyperlink" Target="https://en.wikipedia.org/wiki/Kenya_at_the_2024_Summer_Olympics" TargetMode="External"/><Relationship Id="rId139" Type="http://schemas.openxmlformats.org/officeDocument/2006/relationships/hyperlink" Target="https://en.wikipedia.org/wiki/Philippines_at_the_2024_Summer_Olympics" TargetMode="External"/><Relationship Id="rId85" Type="http://schemas.openxmlformats.org/officeDocument/2006/relationships/hyperlink" Target="https://en.wikipedia.org/wiki/Iran_at_the_2016_Summer_Olympics" TargetMode="External"/><Relationship Id="rId150" Type="http://schemas.openxmlformats.org/officeDocument/2006/relationships/hyperlink" Target="https://en.wikipedia.org/wiki/Sweden_at_the_2020_Summer_Olympics" TargetMode="External"/><Relationship Id="rId12" Type="http://schemas.openxmlformats.org/officeDocument/2006/relationships/hyperlink" Target="https://en.wikipedia.org/wiki/Canada_at_the_2020_Summer_Olympics" TargetMode="External"/><Relationship Id="rId17" Type="http://schemas.openxmlformats.org/officeDocument/2006/relationships/hyperlink" Target="https://en.wikipedia.org/wiki/South_Korea_at_the_2020_Summer_Olympics" TargetMode="External"/><Relationship Id="rId33" Type="http://schemas.openxmlformats.org/officeDocument/2006/relationships/hyperlink" Target="https://en.wikipedia.org/wiki/Japan_at_the_2024_Summer_Olympics" TargetMode="External"/><Relationship Id="rId38" Type="http://schemas.openxmlformats.org/officeDocument/2006/relationships/hyperlink" Target="https://en.wikipedia.org/wiki/Japan_at_the_2020_Summer_Olympics" TargetMode="External"/><Relationship Id="rId59" Type="http://schemas.openxmlformats.org/officeDocument/2006/relationships/hyperlink" Target="https://en.wikipedia.org/wiki/North_Korea_at_the_2012_Summer_Olympics" TargetMode="External"/><Relationship Id="rId103" Type="http://schemas.openxmlformats.org/officeDocument/2006/relationships/hyperlink" Target="https://en.wikipedia.org/wiki/China_at_the_2024_Summer_Olympics" TargetMode="External"/><Relationship Id="rId108" Type="http://schemas.openxmlformats.org/officeDocument/2006/relationships/hyperlink" Target="https://en.wikipedia.org/wiki/Great_Britain_at_the_2024_Summer_Olympics" TargetMode="External"/><Relationship Id="rId124" Type="http://schemas.openxmlformats.org/officeDocument/2006/relationships/hyperlink" Target="https://en.wikipedia.org/wiki/Romania_at_the_2024_Summer_Olympics" TargetMode="External"/><Relationship Id="rId129" Type="http://schemas.openxmlformats.org/officeDocument/2006/relationships/hyperlink" Target="https://en.wikipedia.org/wiki/Czech_Republic_at_the_2024_Summer_Olympics" TargetMode="External"/><Relationship Id="rId54" Type="http://schemas.openxmlformats.org/officeDocument/2006/relationships/hyperlink" Target="https://en.wikipedia.org/wiki/Kenya_at_the_2020_Summer_Olympics" TargetMode="External"/><Relationship Id="rId70" Type="http://schemas.openxmlformats.org/officeDocument/2006/relationships/hyperlink" Target="https://en.wikipedia.org/wiki/Azerbaijan_at_the_2012_Summer_Olympics" TargetMode="External"/><Relationship Id="rId75" Type="http://schemas.openxmlformats.org/officeDocument/2006/relationships/hyperlink" Target="https://en.wikipedia.org/wiki/Sweden_at_the_2012_Summer_Olympics" TargetMode="External"/><Relationship Id="rId91" Type="http://schemas.openxmlformats.org/officeDocument/2006/relationships/hyperlink" Target="https://en.wikipedia.org/wiki/Kazakhstan_at_the_2016_Summer_Olympics" TargetMode="External"/><Relationship Id="rId96" Type="http://schemas.openxmlformats.org/officeDocument/2006/relationships/hyperlink" Target="https://en.wikipedia.org/wiki/Belgium_at_the_2016_Summer_Olympics" TargetMode="External"/><Relationship Id="rId140" Type="http://schemas.openxmlformats.org/officeDocument/2006/relationships/hyperlink" Target="https://en.wikipedia.org/wiki/Algeria_at_the_2024_Summer_Olympics" TargetMode="External"/><Relationship Id="rId145" Type="http://schemas.openxmlformats.org/officeDocument/2006/relationships/hyperlink" Target="https://en.wikipedia.org/wiki/Jamaica_at_the_2024_Summer_Olympics" TargetMode="External"/><Relationship Id="rId161" Type="http://schemas.openxmlformats.org/officeDocument/2006/relationships/drawing" Target="../drawings/drawing3.xml"/><Relationship Id="rId1" Type="http://schemas.openxmlformats.org/officeDocument/2006/relationships/hyperlink" Target="https://en.wikipedia.org/wiki/Indonesia_at_the_2008_Summer_Olympics" TargetMode="External"/><Relationship Id="rId6" Type="http://schemas.openxmlformats.org/officeDocument/2006/relationships/hyperlink" Target="https://en.wikipedia.org/wiki/Russian_Olympic_Committee_athletes_at_the_2020_Summer_Olympics" TargetMode="External"/><Relationship Id="rId23" Type="http://schemas.openxmlformats.org/officeDocument/2006/relationships/hyperlink" Target="https://en.wikipedia.org/wiki/Belgium_at_the_2024_Summer_Olympics" TargetMode="External"/><Relationship Id="rId28" Type="http://schemas.openxmlformats.org/officeDocument/2006/relationships/hyperlink" Target="https://en.wikipedia.org/wiki/Kazakhstan_at_the_2024_Summer_Olympics" TargetMode="External"/><Relationship Id="rId49" Type="http://schemas.openxmlformats.org/officeDocument/2006/relationships/hyperlink" Target="https://en.wikipedia.org/wiki/Cuba_at_the_2020_Summer_Olympics" TargetMode="External"/><Relationship Id="rId114" Type="http://schemas.openxmlformats.org/officeDocument/2006/relationships/hyperlink" Target="https://en.wikipedia.org/wiki/Uzbekistan_at_the_2024_Summer_Olympics" TargetMode="External"/><Relationship Id="rId119" Type="http://schemas.openxmlformats.org/officeDocument/2006/relationships/hyperlink" Target="https://en.wikipedia.org/wiki/Norway_at_the_2024_Summer_Olympics" TargetMode="External"/><Relationship Id="rId44" Type="http://schemas.openxmlformats.org/officeDocument/2006/relationships/hyperlink" Target="https://en.wikipedia.org/wiki/Germany_at_the_2020_Summer_Olympics" TargetMode="External"/><Relationship Id="rId60" Type="http://schemas.openxmlformats.org/officeDocument/2006/relationships/hyperlink" Target="https://en.wikipedia.org/wiki/Brazil_at_the_2012_Summer_Olympics" TargetMode="External"/><Relationship Id="rId65" Type="http://schemas.openxmlformats.org/officeDocument/2006/relationships/hyperlink" Target="https://en.wikipedia.org/wiki/Canada_at_the_2012_Summer_Olympics" TargetMode="External"/><Relationship Id="rId81" Type="http://schemas.openxmlformats.org/officeDocument/2006/relationships/hyperlink" Target="https://en.wikipedia.org/wiki/Canada_at_the_2016_Summer_Olympics" TargetMode="External"/><Relationship Id="rId86" Type="http://schemas.openxmlformats.org/officeDocument/2006/relationships/hyperlink" Target="https://en.wikipedia.org/wiki/Greece_at_the_2016_Summer_Olympics" TargetMode="External"/><Relationship Id="rId130" Type="http://schemas.openxmlformats.org/officeDocument/2006/relationships/hyperlink" Target="https://en.wikipedia.org/wiki/Denmark_at_the_2024_Summer_Olympics" TargetMode="External"/><Relationship Id="rId135" Type="http://schemas.openxmlformats.org/officeDocument/2006/relationships/hyperlink" Target="https://en.wikipedia.org/wiki/Slovenia_at_the_2024_Summer_Olympics" TargetMode="External"/><Relationship Id="rId151" Type="http://schemas.openxmlformats.org/officeDocument/2006/relationships/hyperlink" Target="https://en.wikipedia.org/wiki/Switzerland_at_the_2020_Summer_Olympics" TargetMode="External"/><Relationship Id="rId156" Type="http://schemas.openxmlformats.org/officeDocument/2006/relationships/hyperlink" Target="https://en.wikipedia.org/wiki/Belgium_at_the_2020_Summer_Olympics" TargetMode="External"/><Relationship Id="rId13" Type="http://schemas.openxmlformats.org/officeDocument/2006/relationships/hyperlink" Target="https://en.wikipedia.org/wiki/Brazil_at_the_2020_Summer_Olympics" TargetMode="External"/><Relationship Id="rId18" Type="http://schemas.openxmlformats.org/officeDocument/2006/relationships/hyperlink" Target="https://en.wikipedia.org/wiki/Poland_at_the_2020_Summer_Olympics" TargetMode="External"/><Relationship Id="rId39" Type="http://schemas.openxmlformats.org/officeDocument/2006/relationships/hyperlink" Target="https://en.wikipedia.org/wiki/Great_Britain_at_the_2020_Summer_Olympics" TargetMode="External"/><Relationship Id="rId109" Type="http://schemas.openxmlformats.org/officeDocument/2006/relationships/hyperlink" Target="https://en.wikipedia.org/wiki/South_Korea_at_the_2024_Summer_Olympics" TargetMode="External"/><Relationship Id="rId34" Type="http://schemas.openxmlformats.org/officeDocument/2006/relationships/hyperlink" Target="https://en.wikipedia.org/wiki/France_at_the_2024_Summer_Olympics" TargetMode="External"/><Relationship Id="rId50" Type="http://schemas.openxmlformats.org/officeDocument/2006/relationships/hyperlink" Target="https://en.wikipedia.org/wiki/Hungary_at_the_2020_Summer_Olympics" TargetMode="External"/><Relationship Id="rId55" Type="http://schemas.openxmlformats.org/officeDocument/2006/relationships/hyperlink" Target="https://en.wikipedia.org/wiki/Norway_at_the_2020_Summer_Olympics" TargetMode="External"/><Relationship Id="rId76" Type="http://schemas.openxmlformats.org/officeDocument/2006/relationships/hyperlink" Target="https://en.wikipedia.org/wiki/Colombia_at_the_2012_Summer_Olympics" TargetMode="External"/><Relationship Id="rId97" Type="http://schemas.openxmlformats.org/officeDocument/2006/relationships/hyperlink" Target="https://en.wikipedia.org/wiki/Thailand_at_the_2016_Summer_Olympics" TargetMode="External"/><Relationship Id="rId104" Type="http://schemas.openxmlformats.org/officeDocument/2006/relationships/hyperlink" Target="https://en.wikipedia.org/wiki/Japan_at_the_2024_Summer_Olympics" TargetMode="External"/><Relationship Id="rId120" Type="http://schemas.openxmlformats.org/officeDocument/2006/relationships/hyperlink" Target="https://en.wikipedia.org/wiki/Ireland_at_the_2024_Summer_Olympics" TargetMode="External"/><Relationship Id="rId125" Type="http://schemas.openxmlformats.org/officeDocument/2006/relationships/hyperlink" Target="https://en.wikipedia.org/wiki/Georgia_at_the_2024_Summer_Olympics" TargetMode="External"/><Relationship Id="rId141" Type="http://schemas.openxmlformats.org/officeDocument/2006/relationships/hyperlink" Target="https://en.wikipedia.org/wiki/Indonesia_at_the_2024_Summer_Olympics" TargetMode="External"/><Relationship Id="rId146" Type="http://schemas.openxmlformats.org/officeDocument/2006/relationships/hyperlink" Target="https://en.wikipedia.org/wiki/South_Africa_at_the_2024_Summer_Olympics" TargetMode="External"/><Relationship Id="rId7" Type="http://schemas.openxmlformats.org/officeDocument/2006/relationships/hyperlink" Target="https://en.wikipedia.org/wiki/Australia_at_the_2020_Summer_Olympics" TargetMode="External"/><Relationship Id="rId71" Type="http://schemas.openxmlformats.org/officeDocument/2006/relationships/hyperlink" Target="https://en.wikipedia.org/wiki/Switzerland_at_the_2012_Summer_Olympics" TargetMode="External"/><Relationship Id="rId92" Type="http://schemas.openxmlformats.org/officeDocument/2006/relationships/hyperlink" Target="https://en.wikipedia.org/wiki/Ukraine_at_the_2016_Summer_Olympics" TargetMode="External"/><Relationship Id="rId2" Type="http://schemas.openxmlformats.org/officeDocument/2006/relationships/hyperlink" Target="https://en.wikipedia.org/wiki/United_States_at_the_2020_Summer_Olympics" TargetMode="External"/><Relationship Id="rId29" Type="http://schemas.openxmlformats.org/officeDocument/2006/relationships/hyperlink" Target="https://en.wikipedia.org/wiki/Jamaica_at_the_2024_Summer_Olympics" TargetMode="External"/><Relationship Id="rId24" Type="http://schemas.openxmlformats.org/officeDocument/2006/relationships/hyperlink" Target="https://en.wikipedia.org/wiki/Hong_Kong_at_the_2024_Summer_Olympics" TargetMode="External"/><Relationship Id="rId40" Type="http://schemas.openxmlformats.org/officeDocument/2006/relationships/hyperlink" Target="https://en.wikipedia.org/wiki/Russian_Olympic_Committee_athletes_at_the_2020_Summer_Olympics" TargetMode="External"/><Relationship Id="rId45" Type="http://schemas.openxmlformats.org/officeDocument/2006/relationships/hyperlink" Target="https://en.wikipedia.org/wiki/Italy_at_the_2020_Summer_Olympics" TargetMode="External"/><Relationship Id="rId66" Type="http://schemas.openxmlformats.org/officeDocument/2006/relationships/hyperlink" Target="https://en.wikipedia.org/wiki/Belarus_at_the_2012_Summer_Olympics" TargetMode="External"/><Relationship Id="rId87" Type="http://schemas.openxmlformats.org/officeDocument/2006/relationships/hyperlink" Target="https://en.wikipedia.org/wiki/Argentina_at_the_2016_Summer_Olympics" TargetMode="External"/><Relationship Id="rId110" Type="http://schemas.openxmlformats.org/officeDocument/2006/relationships/hyperlink" Target="https://en.wikipedia.org/wiki/Italy_at_the_2024_Summer_Olympics" TargetMode="External"/><Relationship Id="rId115" Type="http://schemas.openxmlformats.org/officeDocument/2006/relationships/hyperlink" Target="https://en.wikipedia.org/wiki/Hungary_at_the_2024_Summer_Olympics" TargetMode="External"/><Relationship Id="rId131" Type="http://schemas.openxmlformats.org/officeDocument/2006/relationships/hyperlink" Target="https://en.wikipedia.org/wiki/Azerbaijan_at_the_2024_Summer_Olympics" TargetMode="External"/><Relationship Id="rId136" Type="http://schemas.openxmlformats.org/officeDocument/2006/relationships/hyperlink" Target="https://en.wikipedia.org/wiki/Chinese_Taipei_at_the_2024_Summer_Olympics" TargetMode="External"/><Relationship Id="rId157" Type="http://schemas.openxmlformats.org/officeDocument/2006/relationships/hyperlink" Target="https://en.wikipedia.org/wiki/Bulgaria_at_the_2020_Summer_Olympics" TargetMode="External"/><Relationship Id="rId61" Type="http://schemas.openxmlformats.org/officeDocument/2006/relationships/hyperlink" Target="https://en.wikipedia.org/wiki/Kazakhstan_at_the_2012_Summer_Olympics" TargetMode="External"/><Relationship Id="rId82" Type="http://schemas.openxmlformats.org/officeDocument/2006/relationships/hyperlink" Target="https://en.wikipedia.org/wiki/Uzbekistan_at_the_2016_Summer_Olympics" TargetMode="External"/><Relationship Id="rId152" Type="http://schemas.openxmlformats.org/officeDocument/2006/relationships/hyperlink" Target="https://en.wikipedia.org/wiki/Denmark_at_the_2020_Summer_Olympics" TargetMode="External"/><Relationship Id="rId19" Type="http://schemas.openxmlformats.org/officeDocument/2006/relationships/hyperlink" Target="https://en.wikipedia.org/wiki/Spain_at_the_2024_Summer_Olympics" TargetMode="External"/><Relationship Id="rId14" Type="http://schemas.openxmlformats.org/officeDocument/2006/relationships/hyperlink" Target="https://en.wikipedia.org/wiki/New_Zealand_at_the_2020_Summer_Olympics" TargetMode="External"/><Relationship Id="rId30" Type="http://schemas.openxmlformats.org/officeDocument/2006/relationships/hyperlink" Target="https://en.wikipedia.org/wiki/China_at_the_2024_Summer_Olympics" TargetMode="External"/><Relationship Id="rId35" Type="http://schemas.openxmlformats.org/officeDocument/2006/relationships/hyperlink" Target="https://en.wikipedia.org/wiki/Great_Britain_at_the_2024_Summer_Olympics" TargetMode="External"/><Relationship Id="rId56" Type="http://schemas.openxmlformats.org/officeDocument/2006/relationships/hyperlink" Target="https://en.wikipedia.org/wiki/Jamaica_at_the_2012_Summer_Olympics" TargetMode="External"/><Relationship Id="rId77" Type="http://schemas.openxmlformats.org/officeDocument/2006/relationships/hyperlink" Target="https://en.wikipedia.org/wiki/Mexico_at_the_2012_Summer_Olympics" TargetMode="External"/><Relationship Id="rId100" Type="http://schemas.openxmlformats.org/officeDocument/2006/relationships/hyperlink" Target="https://en.wikipedia.org/wiki/Azerbaijan_at_the_2016_Summer_Olympics" TargetMode="External"/><Relationship Id="rId105" Type="http://schemas.openxmlformats.org/officeDocument/2006/relationships/hyperlink" Target="https://en.wikipedia.org/wiki/Australia_at_the_2024_Summer_Olympics" TargetMode="External"/><Relationship Id="rId126" Type="http://schemas.openxmlformats.org/officeDocument/2006/relationships/hyperlink" Target="https://en.wikipedia.org/wiki/Belgium_at_the_2024_Summer_Olympics" TargetMode="External"/><Relationship Id="rId147" Type="http://schemas.openxmlformats.org/officeDocument/2006/relationships/hyperlink" Target="https://en.wikipedia.org/wiki/Thailand_at_the_2024_Summer_Olympics" TargetMode="External"/><Relationship Id="rId8" Type="http://schemas.openxmlformats.org/officeDocument/2006/relationships/hyperlink" Target="https://en.wikipedia.org/wiki/Netherlands_at_the_2020_Summer_Olympics" TargetMode="External"/><Relationship Id="rId51" Type="http://schemas.openxmlformats.org/officeDocument/2006/relationships/hyperlink" Target="https://en.wikipedia.org/wiki/South_Korea_at_the_2020_Summer_Olympics" TargetMode="External"/><Relationship Id="rId72" Type="http://schemas.openxmlformats.org/officeDocument/2006/relationships/hyperlink" Target="https://en.wikipedia.org/wiki/Norway_at_the_2012_Summer_Olympics" TargetMode="External"/><Relationship Id="rId93" Type="http://schemas.openxmlformats.org/officeDocument/2006/relationships/hyperlink" Target="https://en.wikipedia.org/wiki/Serbia_at_the_2016_Summer_Olympics" TargetMode="External"/><Relationship Id="rId98" Type="http://schemas.openxmlformats.org/officeDocument/2006/relationships/hyperlink" Target="https://en.wikipedia.org/wiki/Slovakia_at_the_2016_Summer_Olympics" TargetMode="External"/><Relationship Id="rId121" Type="http://schemas.openxmlformats.org/officeDocument/2006/relationships/hyperlink" Target="https://en.wikipedia.org/wiki/Brazil_at_the_2024_Summer_Olympics" TargetMode="External"/><Relationship Id="rId142" Type="http://schemas.openxmlformats.org/officeDocument/2006/relationships/hyperlink" Target="https://en.wikipedia.org/wiki/Israel_at_the_2024_Summer_Olympics" TargetMode="External"/><Relationship Id="rId3" Type="http://schemas.openxmlformats.org/officeDocument/2006/relationships/hyperlink" Target="https://en.wikipedia.org/wiki/China_at_the_2020_Summer_Olympics" TargetMode="External"/><Relationship Id="rId25" Type="http://schemas.openxmlformats.org/officeDocument/2006/relationships/hyperlink" Target="https://en.wikipedia.org/wiki/Philippines_at_the_2024_Summer_Olympics" TargetMode="External"/><Relationship Id="rId46" Type="http://schemas.openxmlformats.org/officeDocument/2006/relationships/hyperlink" Target="https://en.wikipedia.org/wiki/Canada_at_the_2020_Summer_Olympics" TargetMode="External"/><Relationship Id="rId67" Type="http://schemas.openxmlformats.org/officeDocument/2006/relationships/hyperlink" Target="https://en.wikipedia.org/wiki/Kenya_at_the_2012_Summer_Olympics" TargetMode="External"/><Relationship Id="rId116" Type="http://schemas.openxmlformats.org/officeDocument/2006/relationships/hyperlink" Target="https://en.wikipedia.org/wiki/Spain_at_the_2024_Summer_Olympics" TargetMode="External"/><Relationship Id="rId137" Type="http://schemas.openxmlformats.org/officeDocument/2006/relationships/hyperlink" Target="https://en.wikipedia.org/wiki/Austria_at_the_2024_Summer_Olympics" TargetMode="External"/><Relationship Id="rId158" Type="http://schemas.openxmlformats.org/officeDocument/2006/relationships/hyperlink" Target="https://en.wikipedia.org/wiki/Slovenia_at_the_2020_Summer_Olympics" TargetMode="External"/><Relationship Id="rId20" Type="http://schemas.openxmlformats.org/officeDocument/2006/relationships/hyperlink" Target="https://en.wikipedia.org/wiki/Croatia_at_the_2024_Summer_Olympics" TargetMode="External"/><Relationship Id="rId41" Type="http://schemas.openxmlformats.org/officeDocument/2006/relationships/hyperlink" Target="https://en.wikipedia.org/wiki/Australia_at_the_2020_Summer_Olympics" TargetMode="External"/><Relationship Id="rId62" Type="http://schemas.openxmlformats.org/officeDocument/2006/relationships/hyperlink" Target="https://en.wikipedia.org/wiki/Poland_at_the_2012_Summer_Olympics" TargetMode="External"/><Relationship Id="rId83" Type="http://schemas.openxmlformats.org/officeDocument/2006/relationships/hyperlink" Target="https://en.wikipedia.org/wiki/Colombia_at_the_2016_Summer_Olympics" TargetMode="External"/><Relationship Id="rId88" Type="http://schemas.openxmlformats.org/officeDocument/2006/relationships/hyperlink" Target="https://en.wikipedia.org/wiki/Denmark_at_the_2016_Summer_Olympics" TargetMode="External"/><Relationship Id="rId111" Type="http://schemas.openxmlformats.org/officeDocument/2006/relationships/hyperlink" Target="https://en.wikipedia.org/wiki/Germany_at_the_2024_Summer_Olympics" TargetMode="External"/><Relationship Id="rId132" Type="http://schemas.openxmlformats.org/officeDocument/2006/relationships/hyperlink" Target="https://en.wikipedia.org/wiki/Croatia_at_the_2024_Summer_Olympics" TargetMode="External"/><Relationship Id="rId153" Type="http://schemas.openxmlformats.org/officeDocument/2006/relationships/hyperlink" Target="https://en.wikipedia.org/wiki/Croatia_at_the_2020_Summer_Olympics" TargetMode="External"/><Relationship Id="rId15" Type="http://schemas.openxmlformats.org/officeDocument/2006/relationships/hyperlink" Target="https://en.wikipedia.org/wiki/Cuba_at_the_2020_Summer_Olympics" TargetMode="External"/><Relationship Id="rId36" Type="http://schemas.openxmlformats.org/officeDocument/2006/relationships/hyperlink" Target="https://en.wikipedia.org/wiki/United_States_at_the_2020_Summer_Olympics" TargetMode="External"/><Relationship Id="rId57" Type="http://schemas.openxmlformats.org/officeDocument/2006/relationships/hyperlink" Target="https://en.wikipedia.org/wiki/Czech_Republic_at_the_2012_Summer_Olympics" TargetMode="External"/><Relationship Id="rId106" Type="http://schemas.openxmlformats.org/officeDocument/2006/relationships/hyperlink" Target="https://en.wikipedia.org/wiki/France_at_the_2024_Summer_Olympics" TargetMode="External"/><Relationship Id="rId127" Type="http://schemas.openxmlformats.org/officeDocument/2006/relationships/hyperlink" Target="https://en.wikipedia.org/wiki/Bulgaria_at_the_2024_Summer_Olympics" TargetMode="External"/><Relationship Id="rId10" Type="http://schemas.openxmlformats.org/officeDocument/2006/relationships/hyperlink" Target="https://en.wikipedia.org/wiki/Germany_at_the_2020_Summer_Olympics" TargetMode="External"/><Relationship Id="rId31" Type="http://schemas.openxmlformats.org/officeDocument/2006/relationships/hyperlink" Target="https://en.wikipedia.org/wiki/United_States_at_the_2024_Summer_Olympics" TargetMode="External"/><Relationship Id="rId52" Type="http://schemas.openxmlformats.org/officeDocument/2006/relationships/hyperlink" Target="https://en.wikipedia.org/wiki/Poland_at_the_2020_Summer_Olympics" TargetMode="External"/><Relationship Id="rId73" Type="http://schemas.openxmlformats.org/officeDocument/2006/relationships/hyperlink" Target="https://en.wikipedia.org/wiki/Lithuania_at_the_2012_Summer_Olympics" TargetMode="External"/><Relationship Id="rId78" Type="http://schemas.openxmlformats.org/officeDocument/2006/relationships/hyperlink" Target="https://en.wikipedia.org/wiki/Georgia_at_the_2012_Summer_Olympics" TargetMode="External"/><Relationship Id="rId94" Type="http://schemas.openxmlformats.org/officeDocument/2006/relationships/hyperlink" Target="https://en.wikipedia.org/wiki/Poland_at_the_2016_Summer_Olympics" TargetMode="External"/><Relationship Id="rId99" Type="http://schemas.openxmlformats.org/officeDocument/2006/relationships/hyperlink" Target="https://en.wikipedia.org/wiki/Georgia_at_the_2016_Summer_Olympics" TargetMode="External"/><Relationship Id="rId101" Type="http://schemas.openxmlformats.org/officeDocument/2006/relationships/hyperlink" Target="https://en.wikipedia.org/wiki/Belarus_at_the_2016_Summer_Olympics" TargetMode="External"/><Relationship Id="rId122" Type="http://schemas.openxmlformats.org/officeDocument/2006/relationships/hyperlink" Target="https://en.wikipedia.org/wiki/Iran_at_the_2024_Summer_Olympics" TargetMode="External"/><Relationship Id="rId143" Type="http://schemas.openxmlformats.org/officeDocument/2006/relationships/hyperlink" Target="https://en.wikipedia.org/wiki/Poland_at_the_2024_Summer_Olympics" TargetMode="External"/><Relationship Id="rId148" Type="http://schemas.openxmlformats.org/officeDocument/2006/relationships/hyperlink" Target="https://en.wikipedia.org/wiki/Jamaica_at_the_2020_Summer_Olympics" TargetMode="External"/><Relationship Id="rId4" Type="http://schemas.openxmlformats.org/officeDocument/2006/relationships/hyperlink" Target="https://en.wikipedia.org/wiki/Japan_at_the_2020_Summer_Olympics" TargetMode="External"/><Relationship Id="rId9" Type="http://schemas.openxmlformats.org/officeDocument/2006/relationships/hyperlink" Target="https://en.wikipedia.org/wiki/France_at_the_2020_Summer_Olympics" TargetMode="External"/><Relationship Id="rId26" Type="http://schemas.openxmlformats.org/officeDocument/2006/relationships/hyperlink" Target="https://en.wikipedia.org/wiki/Serbia_at_the_2024_Summer_Olympics" TargetMode="External"/><Relationship Id="rId47" Type="http://schemas.openxmlformats.org/officeDocument/2006/relationships/hyperlink" Target="https://en.wikipedia.org/wiki/Brazil_at_the_2020_Summer_Olympics" TargetMode="External"/><Relationship Id="rId68" Type="http://schemas.openxmlformats.org/officeDocument/2006/relationships/hyperlink" Target="https://en.wikipedia.org/wiki/Denmark_at_the_2012_Summer_Olympics" TargetMode="External"/><Relationship Id="rId89" Type="http://schemas.openxmlformats.org/officeDocument/2006/relationships/hyperlink" Target="https://en.wikipedia.org/wiki/Sweden_at_the_2016_Summer_Olympics" TargetMode="External"/><Relationship Id="rId112" Type="http://schemas.openxmlformats.org/officeDocument/2006/relationships/hyperlink" Target="https://en.wikipedia.org/wiki/New_Zealand_at_the_2024_Summer_Olympics" TargetMode="External"/><Relationship Id="rId133" Type="http://schemas.openxmlformats.org/officeDocument/2006/relationships/hyperlink" Target="https://en.wikipedia.org/wiki/Cuba_at_the_2024_Summer_Olympics" TargetMode="External"/><Relationship Id="rId154" Type="http://schemas.openxmlformats.org/officeDocument/2006/relationships/hyperlink" Target="https://en.wikipedia.org/wiki/Iran_at_the_2020_Summer_Olympics" TargetMode="External"/><Relationship Id="rId16" Type="http://schemas.openxmlformats.org/officeDocument/2006/relationships/hyperlink" Target="https://en.wikipedia.org/wiki/Hungary_at_the_2020_Summer_Olympics" TargetMode="External"/><Relationship Id="rId37" Type="http://schemas.openxmlformats.org/officeDocument/2006/relationships/hyperlink" Target="https://en.wikipedia.org/wiki/China_at_the_2020_Summer_Olympics" TargetMode="External"/><Relationship Id="rId58" Type="http://schemas.openxmlformats.org/officeDocument/2006/relationships/hyperlink" Target="https://en.wikipedia.org/wiki/South_Africa_at_the_2012_Summer_Olympics" TargetMode="External"/><Relationship Id="rId79" Type="http://schemas.openxmlformats.org/officeDocument/2006/relationships/hyperlink" Target="https://en.wikipedia.org/wiki/Cuba_at_the_2016_Summer_Olympics" TargetMode="External"/><Relationship Id="rId102" Type="http://schemas.openxmlformats.org/officeDocument/2006/relationships/hyperlink" Target="https://en.wikipedia.org/wiki/United_States_at_the_2024_Summer_Olympics" TargetMode="External"/><Relationship Id="rId123" Type="http://schemas.openxmlformats.org/officeDocument/2006/relationships/hyperlink" Target="https://en.wikipedia.org/wiki/Ukraine_at_the_2024_Summer_Olympics" TargetMode="External"/><Relationship Id="rId144" Type="http://schemas.openxmlformats.org/officeDocument/2006/relationships/hyperlink" Target="https://en.wikipedia.org/wiki/Kazakhstan_at_the_2024_Summer_Olympics" TargetMode="External"/><Relationship Id="rId90" Type="http://schemas.openxmlformats.org/officeDocument/2006/relationships/hyperlink" Target="https://en.wikipedia.org/wiki/South_Africa_at_the_2016_Summer_Olympics" TargetMode="External"/><Relationship Id="rId27" Type="http://schemas.openxmlformats.org/officeDocument/2006/relationships/hyperlink" Target="https://en.wikipedia.org/wiki/Israel_at_the_2024_Summer_Olympics" TargetMode="External"/><Relationship Id="rId48" Type="http://schemas.openxmlformats.org/officeDocument/2006/relationships/hyperlink" Target="https://en.wikipedia.org/wiki/New_Zealand_at_the_2020_Summer_Olympics" TargetMode="External"/><Relationship Id="rId69" Type="http://schemas.openxmlformats.org/officeDocument/2006/relationships/hyperlink" Target="https://en.wikipedia.org/wiki/Romania_at_the_2012_Summer_Olympics" TargetMode="External"/><Relationship Id="rId113" Type="http://schemas.openxmlformats.org/officeDocument/2006/relationships/hyperlink" Target="https://en.wikipedia.org/wiki/Canada_at_the_2024_Summer_Olympics" TargetMode="External"/><Relationship Id="rId134" Type="http://schemas.openxmlformats.org/officeDocument/2006/relationships/hyperlink" Target="https://en.wikipedia.org/wiki/Bahrain_at_the_2024_Summer_Olympics" TargetMode="External"/><Relationship Id="rId80" Type="http://schemas.openxmlformats.org/officeDocument/2006/relationships/hyperlink" Target="https://en.wikipedia.org/wiki/New_Zealand_at_the_2016_Summer_Olympics" TargetMode="External"/><Relationship Id="rId155" Type="http://schemas.openxmlformats.org/officeDocument/2006/relationships/hyperlink" Target="https://en.wikipedia.org/wiki/Serbia_at_the_2020_Summer_Olympics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Sweden_at_the_2024_Summer_Olympics" TargetMode="External"/><Relationship Id="rId21" Type="http://schemas.openxmlformats.org/officeDocument/2006/relationships/hyperlink" Target="https://en.wikipedia.org/wiki/Cuba_at_the_2024_Summer_Olympics" TargetMode="External"/><Relationship Id="rId42" Type="http://schemas.openxmlformats.org/officeDocument/2006/relationships/hyperlink" Target="https://en.wikipedia.org/wiki/Netherlands_at_the_2020_Summer_Olympics" TargetMode="External"/><Relationship Id="rId63" Type="http://schemas.openxmlformats.org/officeDocument/2006/relationships/hyperlink" Target="https://en.wikipedia.org/wiki/Ethiopia_at_the_2012_Summer_Olympics" TargetMode="External"/><Relationship Id="rId84" Type="http://schemas.openxmlformats.org/officeDocument/2006/relationships/hyperlink" Target="https://en.wikipedia.org/wiki/Switzerland_at_the_2016_Summer_Olympics" TargetMode="External"/><Relationship Id="rId138" Type="http://schemas.openxmlformats.org/officeDocument/2006/relationships/hyperlink" Target="https://en.wikipedia.org/wiki/Hong_Kong_at_the_2024_Summer_Olympics" TargetMode="External"/><Relationship Id="rId159" Type="http://schemas.openxmlformats.org/officeDocument/2006/relationships/hyperlink" Target="https://en.wikipedia.org/wiki/Uzbekistan_at_the_2020_Summer_Olympics" TargetMode="External"/><Relationship Id="rId107" Type="http://schemas.openxmlformats.org/officeDocument/2006/relationships/hyperlink" Target="https://en.wikipedia.org/wiki/Netherlands_at_the_2024_Summer_Olympics" TargetMode="External"/><Relationship Id="rId11" Type="http://schemas.openxmlformats.org/officeDocument/2006/relationships/hyperlink" Target="https://en.wikipedia.org/wiki/Italy_at_the_2020_Summer_Olympics" TargetMode="External"/><Relationship Id="rId32" Type="http://schemas.openxmlformats.org/officeDocument/2006/relationships/hyperlink" Target="https://en.wikipedia.org/wiki/Australia_at_the_2024_Summer_Olympics" TargetMode="External"/><Relationship Id="rId53" Type="http://schemas.openxmlformats.org/officeDocument/2006/relationships/hyperlink" Target="https://en.wikipedia.org/wiki/Czech_Republic_at_the_2020_Summer_Olympics" TargetMode="External"/><Relationship Id="rId74" Type="http://schemas.openxmlformats.org/officeDocument/2006/relationships/hyperlink" Target="https://en.wikipedia.org/wiki/Tunisia_at_the_2012_Summer_Olympics" TargetMode="External"/><Relationship Id="rId128" Type="http://schemas.openxmlformats.org/officeDocument/2006/relationships/hyperlink" Target="https://en.wikipedia.org/wiki/Serbia_at_the_2024_Summer_Olympics" TargetMode="External"/><Relationship Id="rId149" Type="http://schemas.openxmlformats.org/officeDocument/2006/relationships/hyperlink" Target="https://en.wikipedia.org/wiki/Spain_at_the_2020_Summer_Olympics" TargetMode="External"/><Relationship Id="rId5" Type="http://schemas.openxmlformats.org/officeDocument/2006/relationships/hyperlink" Target="https://en.wikipedia.org/wiki/Great_Britain_at_the_2020_Summer_Olympics" TargetMode="External"/><Relationship Id="rId95" Type="http://schemas.openxmlformats.org/officeDocument/2006/relationships/hyperlink" Target="https://en.wikipedia.org/wiki/North_Korea_at_the_2016_Summer_Olympics" TargetMode="External"/><Relationship Id="rId160" Type="http://schemas.openxmlformats.org/officeDocument/2006/relationships/printerSettings" Target="../printerSettings/printerSettings2.bin"/><Relationship Id="rId22" Type="http://schemas.openxmlformats.org/officeDocument/2006/relationships/hyperlink" Target="https://en.wikipedia.org/wiki/Azerbaijan_at_the_2024_Summer_Olympics" TargetMode="External"/><Relationship Id="rId43" Type="http://schemas.openxmlformats.org/officeDocument/2006/relationships/hyperlink" Target="https://en.wikipedia.org/wiki/France_at_the_2020_Summer_Olympics" TargetMode="External"/><Relationship Id="rId64" Type="http://schemas.openxmlformats.org/officeDocument/2006/relationships/hyperlink" Target="https://en.wikipedia.org/wiki/Croatia_at_the_2012_Summer_Olympics" TargetMode="External"/><Relationship Id="rId118" Type="http://schemas.openxmlformats.org/officeDocument/2006/relationships/hyperlink" Target="https://en.wikipedia.org/wiki/Kenya_at_the_2024_Summer_Olympics" TargetMode="External"/><Relationship Id="rId139" Type="http://schemas.openxmlformats.org/officeDocument/2006/relationships/hyperlink" Target="https://en.wikipedia.org/wiki/Philippines_at_the_2024_Summer_Olympics" TargetMode="External"/><Relationship Id="rId85" Type="http://schemas.openxmlformats.org/officeDocument/2006/relationships/hyperlink" Target="https://en.wikipedia.org/wiki/Iran_at_the_2016_Summer_Olympics" TargetMode="External"/><Relationship Id="rId150" Type="http://schemas.openxmlformats.org/officeDocument/2006/relationships/hyperlink" Target="https://en.wikipedia.org/wiki/Sweden_at_the_2020_Summer_Olympics" TargetMode="External"/><Relationship Id="rId12" Type="http://schemas.openxmlformats.org/officeDocument/2006/relationships/hyperlink" Target="https://en.wikipedia.org/wiki/Canada_at_the_2020_Summer_Olympics" TargetMode="External"/><Relationship Id="rId17" Type="http://schemas.openxmlformats.org/officeDocument/2006/relationships/hyperlink" Target="https://en.wikipedia.org/wiki/South_Korea_at_the_2020_Summer_Olympics" TargetMode="External"/><Relationship Id="rId33" Type="http://schemas.openxmlformats.org/officeDocument/2006/relationships/hyperlink" Target="https://en.wikipedia.org/wiki/Japan_at_the_2024_Summer_Olympics" TargetMode="External"/><Relationship Id="rId38" Type="http://schemas.openxmlformats.org/officeDocument/2006/relationships/hyperlink" Target="https://en.wikipedia.org/wiki/Japan_at_the_2020_Summer_Olympics" TargetMode="External"/><Relationship Id="rId59" Type="http://schemas.openxmlformats.org/officeDocument/2006/relationships/hyperlink" Target="https://en.wikipedia.org/wiki/North_Korea_at_the_2012_Summer_Olympics" TargetMode="External"/><Relationship Id="rId103" Type="http://schemas.openxmlformats.org/officeDocument/2006/relationships/hyperlink" Target="https://en.wikipedia.org/wiki/China_at_the_2024_Summer_Olympics" TargetMode="External"/><Relationship Id="rId108" Type="http://schemas.openxmlformats.org/officeDocument/2006/relationships/hyperlink" Target="https://en.wikipedia.org/wiki/Great_Britain_at_the_2024_Summer_Olympics" TargetMode="External"/><Relationship Id="rId124" Type="http://schemas.openxmlformats.org/officeDocument/2006/relationships/hyperlink" Target="https://en.wikipedia.org/wiki/Romania_at_the_2024_Summer_Olympics" TargetMode="External"/><Relationship Id="rId129" Type="http://schemas.openxmlformats.org/officeDocument/2006/relationships/hyperlink" Target="https://en.wikipedia.org/wiki/Czech_Republic_at_the_2024_Summer_Olympics" TargetMode="External"/><Relationship Id="rId54" Type="http://schemas.openxmlformats.org/officeDocument/2006/relationships/hyperlink" Target="https://en.wikipedia.org/wiki/Kenya_at_the_2020_Summer_Olympics" TargetMode="External"/><Relationship Id="rId70" Type="http://schemas.openxmlformats.org/officeDocument/2006/relationships/hyperlink" Target="https://en.wikipedia.org/wiki/Azerbaijan_at_the_2012_Summer_Olympics" TargetMode="External"/><Relationship Id="rId75" Type="http://schemas.openxmlformats.org/officeDocument/2006/relationships/hyperlink" Target="https://en.wikipedia.org/wiki/Sweden_at_the_2012_Summer_Olympics" TargetMode="External"/><Relationship Id="rId91" Type="http://schemas.openxmlformats.org/officeDocument/2006/relationships/hyperlink" Target="https://en.wikipedia.org/wiki/Kazakhstan_at_the_2016_Summer_Olympics" TargetMode="External"/><Relationship Id="rId96" Type="http://schemas.openxmlformats.org/officeDocument/2006/relationships/hyperlink" Target="https://en.wikipedia.org/wiki/Belgium_at_the_2016_Summer_Olympics" TargetMode="External"/><Relationship Id="rId140" Type="http://schemas.openxmlformats.org/officeDocument/2006/relationships/hyperlink" Target="https://en.wikipedia.org/wiki/Algeria_at_the_2024_Summer_Olympics" TargetMode="External"/><Relationship Id="rId145" Type="http://schemas.openxmlformats.org/officeDocument/2006/relationships/hyperlink" Target="https://en.wikipedia.org/wiki/Jamaica_at_the_2024_Summer_Olympics" TargetMode="External"/><Relationship Id="rId161" Type="http://schemas.openxmlformats.org/officeDocument/2006/relationships/drawing" Target="../drawings/drawing4.xml"/><Relationship Id="rId1" Type="http://schemas.openxmlformats.org/officeDocument/2006/relationships/hyperlink" Target="https://en.wikipedia.org/wiki/Indonesia_at_the_2008_Summer_Olympics" TargetMode="External"/><Relationship Id="rId6" Type="http://schemas.openxmlformats.org/officeDocument/2006/relationships/hyperlink" Target="https://en.wikipedia.org/wiki/Russian_Olympic_Committee_athletes_at_the_2020_Summer_Olympics" TargetMode="External"/><Relationship Id="rId23" Type="http://schemas.openxmlformats.org/officeDocument/2006/relationships/hyperlink" Target="https://en.wikipedia.org/wiki/Belgium_at_the_2024_Summer_Olympics" TargetMode="External"/><Relationship Id="rId28" Type="http://schemas.openxmlformats.org/officeDocument/2006/relationships/hyperlink" Target="https://en.wikipedia.org/wiki/Kazakhstan_at_the_2024_Summer_Olympics" TargetMode="External"/><Relationship Id="rId49" Type="http://schemas.openxmlformats.org/officeDocument/2006/relationships/hyperlink" Target="https://en.wikipedia.org/wiki/Cuba_at_the_2020_Summer_Olympics" TargetMode="External"/><Relationship Id="rId114" Type="http://schemas.openxmlformats.org/officeDocument/2006/relationships/hyperlink" Target="https://en.wikipedia.org/wiki/Uzbekistan_at_the_2024_Summer_Olympics" TargetMode="External"/><Relationship Id="rId119" Type="http://schemas.openxmlformats.org/officeDocument/2006/relationships/hyperlink" Target="https://en.wikipedia.org/wiki/Norway_at_the_2024_Summer_Olympics" TargetMode="External"/><Relationship Id="rId44" Type="http://schemas.openxmlformats.org/officeDocument/2006/relationships/hyperlink" Target="https://en.wikipedia.org/wiki/Germany_at_the_2020_Summer_Olympics" TargetMode="External"/><Relationship Id="rId60" Type="http://schemas.openxmlformats.org/officeDocument/2006/relationships/hyperlink" Target="https://en.wikipedia.org/wiki/Brazil_at_the_2012_Summer_Olympics" TargetMode="External"/><Relationship Id="rId65" Type="http://schemas.openxmlformats.org/officeDocument/2006/relationships/hyperlink" Target="https://en.wikipedia.org/wiki/Canada_at_the_2012_Summer_Olympics" TargetMode="External"/><Relationship Id="rId81" Type="http://schemas.openxmlformats.org/officeDocument/2006/relationships/hyperlink" Target="https://en.wikipedia.org/wiki/Canada_at_the_2016_Summer_Olympics" TargetMode="External"/><Relationship Id="rId86" Type="http://schemas.openxmlformats.org/officeDocument/2006/relationships/hyperlink" Target="https://en.wikipedia.org/wiki/Greece_at_the_2016_Summer_Olympics" TargetMode="External"/><Relationship Id="rId130" Type="http://schemas.openxmlformats.org/officeDocument/2006/relationships/hyperlink" Target="https://en.wikipedia.org/wiki/Denmark_at_the_2024_Summer_Olympics" TargetMode="External"/><Relationship Id="rId135" Type="http://schemas.openxmlformats.org/officeDocument/2006/relationships/hyperlink" Target="https://en.wikipedia.org/wiki/Slovenia_at_the_2024_Summer_Olympics" TargetMode="External"/><Relationship Id="rId151" Type="http://schemas.openxmlformats.org/officeDocument/2006/relationships/hyperlink" Target="https://en.wikipedia.org/wiki/Switzerland_at_the_2020_Summer_Olympics" TargetMode="External"/><Relationship Id="rId156" Type="http://schemas.openxmlformats.org/officeDocument/2006/relationships/hyperlink" Target="https://en.wikipedia.org/wiki/Belgium_at_the_2020_Summer_Olympics" TargetMode="External"/><Relationship Id="rId13" Type="http://schemas.openxmlformats.org/officeDocument/2006/relationships/hyperlink" Target="https://en.wikipedia.org/wiki/Brazil_at_the_2020_Summer_Olympics" TargetMode="External"/><Relationship Id="rId18" Type="http://schemas.openxmlformats.org/officeDocument/2006/relationships/hyperlink" Target="https://en.wikipedia.org/wiki/Poland_at_the_2020_Summer_Olympics" TargetMode="External"/><Relationship Id="rId39" Type="http://schemas.openxmlformats.org/officeDocument/2006/relationships/hyperlink" Target="https://en.wikipedia.org/wiki/Great_Britain_at_the_2020_Summer_Olympics" TargetMode="External"/><Relationship Id="rId109" Type="http://schemas.openxmlformats.org/officeDocument/2006/relationships/hyperlink" Target="https://en.wikipedia.org/wiki/South_Korea_at_the_2024_Summer_Olympics" TargetMode="External"/><Relationship Id="rId34" Type="http://schemas.openxmlformats.org/officeDocument/2006/relationships/hyperlink" Target="https://en.wikipedia.org/wiki/France_at_the_2024_Summer_Olympics" TargetMode="External"/><Relationship Id="rId50" Type="http://schemas.openxmlformats.org/officeDocument/2006/relationships/hyperlink" Target="https://en.wikipedia.org/wiki/Hungary_at_the_2020_Summer_Olympics" TargetMode="External"/><Relationship Id="rId55" Type="http://schemas.openxmlformats.org/officeDocument/2006/relationships/hyperlink" Target="https://en.wikipedia.org/wiki/Norway_at_the_2020_Summer_Olympics" TargetMode="External"/><Relationship Id="rId76" Type="http://schemas.openxmlformats.org/officeDocument/2006/relationships/hyperlink" Target="https://en.wikipedia.org/wiki/Colombia_at_the_2012_Summer_Olympics" TargetMode="External"/><Relationship Id="rId97" Type="http://schemas.openxmlformats.org/officeDocument/2006/relationships/hyperlink" Target="https://en.wikipedia.org/wiki/Thailand_at_the_2016_Summer_Olympics" TargetMode="External"/><Relationship Id="rId104" Type="http://schemas.openxmlformats.org/officeDocument/2006/relationships/hyperlink" Target="https://en.wikipedia.org/wiki/Japan_at_the_2024_Summer_Olympics" TargetMode="External"/><Relationship Id="rId120" Type="http://schemas.openxmlformats.org/officeDocument/2006/relationships/hyperlink" Target="https://en.wikipedia.org/wiki/Ireland_at_the_2024_Summer_Olympics" TargetMode="External"/><Relationship Id="rId125" Type="http://schemas.openxmlformats.org/officeDocument/2006/relationships/hyperlink" Target="https://en.wikipedia.org/wiki/Georgia_at_the_2024_Summer_Olympics" TargetMode="External"/><Relationship Id="rId141" Type="http://schemas.openxmlformats.org/officeDocument/2006/relationships/hyperlink" Target="https://en.wikipedia.org/wiki/Indonesia_at_the_2024_Summer_Olympics" TargetMode="External"/><Relationship Id="rId146" Type="http://schemas.openxmlformats.org/officeDocument/2006/relationships/hyperlink" Target="https://en.wikipedia.org/wiki/South_Africa_at_the_2024_Summer_Olympics" TargetMode="External"/><Relationship Id="rId7" Type="http://schemas.openxmlformats.org/officeDocument/2006/relationships/hyperlink" Target="https://en.wikipedia.org/wiki/Australia_at_the_2020_Summer_Olympics" TargetMode="External"/><Relationship Id="rId71" Type="http://schemas.openxmlformats.org/officeDocument/2006/relationships/hyperlink" Target="https://en.wikipedia.org/wiki/Switzerland_at_the_2012_Summer_Olympics" TargetMode="External"/><Relationship Id="rId92" Type="http://schemas.openxmlformats.org/officeDocument/2006/relationships/hyperlink" Target="https://en.wikipedia.org/wiki/Ukraine_at_the_2016_Summer_Olympics" TargetMode="External"/><Relationship Id="rId2" Type="http://schemas.openxmlformats.org/officeDocument/2006/relationships/hyperlink" Target="https://en.wikipedia.org/wiki/United_States_at_the_2020_Summer_Olympics" TargetMode="External"/><Relationship Id="rId29" Type="http://schemas.openxmlformats.org/officeDocument/2006/relationships/hyperlink" Target="https://en.wikipedia.org/wiki/Jamaica_at_the_2024_Summer_Olympics" TargetMode="External"/><Relationship Id="rId24" Type="http://schemas.openxmlformats.org/officeDocument/2006/relationships/hyperlink" Target="https://en.wikipedia.org/wiki/Hong_Kong_at_the_2024_Summer_Olympics" TargetMode="External"/><Relationship Id="rId40" Type="http://schemas.openxmlformats.org/officeDocument/2006/relationships/hyperlink" Target="https://en.wikipedia.org/wiki/Russian_Olympic_Committee_athletes_at_the_2020_Summer_Olympics" TargetMode="External"/><Relationship Id="rId45" Type="http://schemas.openxmlformats.org/officeDocument/2006/relationships/hyperlink" Target="https://en.wikipedia.org/wiki/Italy_at_the_2020_Summer_Olympics" TargetMode="External"/><Relationship Id="rId66" Type="http://schemas.openxmlformats.org/officeDocument/2006/relationships/hyperlink" Target="https://en.wikipedia.org/wiki/Belarus_at_the_2012_Summer_Olympics" TargetMode="External"/><Relationship Id="rId87" Type="http://schemas.openxmlformats.org/officeDocument/2006/relationships/hyperlink" Target="https://en.wikipedia.org/wiki/Argentina_at_the_2016_Summer_Olympics" TargetMode="External"/><Relationship Id="rId110" Type="http://schemas.openxmlformats.org/officeDocument/2006/relationships/hyperlink" Target="https://en.wikipedia.org/wiki/Italy_at_the_2024_Summer_Olympics" TargetMode="External"/><Relationship Id="rId115" Type="http://schemas.openxmlformats.org/officeDocument/2006/relationships/hyperlink" Target="https://en.wikipedia.org/wiki/Hungary_at_the_2024_Summer_Olympics" TargetMode="External"/><Relationship Id="rId131" Type="http://schemas.openxmlformats.org/officeDocument/2006/relationships/hyperlink" Target="https://en.wikipedia.org/wiki/Azerbaijan_at_the_2024_Summer_Olympics" TargetMode="External"/><Relationship Id="rId136" Type="http://schemas.openxmlformats.org/officeDocument/2006/relationships/hyperlink" Target="https://en.wikipedia.org/wiki/Chinese_Taipei_at_the_2024_Summer_Olympics" TargetMode="External"/><Relationship Id="rId157" Type="http://schemas.openxmlformats.org/officeDocument/2006/relationships/hyperlink" Target="https://en.wikipedia.org/wiki/Bulgaria_at_the_2020_Summer_Olympics" TargetMode="External"/><Relationship Id="rId61" Type="http://schemas.openxmlformats.org/officeDocument/2006/relationships/hyperlink" Target="https://en.wikipedia.org/wiki/Kazakhstan_at_the_2012_Summer_Olympics" TargetMode="External"/><Relationship Id="rId82" Type="http://schemas.openxmlformats.org/officeDocument/2006/relationships/hyperlink" Target="https://en.wikipedia.org/wiki/Uzbekistan_at_the_2016_Summer_Olympics" TargetMode="External"/><Relationship Id="rId152" Type="http://schemas.openxmlformats.org/officeDocument/2006/relationships/hyperlink" Target="https://en.wikipedia.org/wiki/Denmark_at_the_2020_Summer_Olympics" TargetMode="External"/><Relationship Id="rId19" Type="http://schemas.openxmlformats.org/officeDocument/2006/relationships/hyperlink" Target="https://en.wikipedia.org/wiki/Spain_at_the_2024_Summer_Olympics" TargetMode="External"/><Relationship Id="rId14" Type="http://schemas.openxmlformats.org/officeDocument/2006/relationships/hyperlink" Target="https://en.wikipedia.org/wiki/New_Zealand_at_the_2020_Summer_Olympics" TargetMode="External"/><Relationship Id="rId30" Type="http://schemas.openxmlformats.org/officeDocument/2006/relationships/hyperlink" Target="https://en.wikipedia.org/wiki/China_at_the_2024_Summer_Olympics" TargetMode="External"/><Relationship Id="rId35" Type="http://schemas.openxmlformats.org/officeDocument/2006/relationships/hyperlink" Target="https://en.wikipedia.org/wiki/Great_Britain_at_the_2024_Summer_Olympics" TargetMode="External"/><Relationship Id="rId56" Type="http://schemas.openxmlformats.org/officeDocument/2006/relationships/hyperlink" Target="https://en.wikipedia.org/wiki/Jamaica_at_the_2012_Summer_Olympics" TargetMode="External"/><Relationship Id="rId77" Type="http://schemas.openxmlformats.org/officeDocument/2006/relationships/hyperlink" Target="https://en.wikipedia.org/wiki/Mexico_at_the_2012_Summer_Olympics" TargetMode="External"/><Relationship Id="rId100" Type="http://schemas.openxmlformats.org/officeDocument/2006/relationships/hyperlink" Target="https://en.wikipedia.org/wiki/Azerbaijan_at_the_2016_Summer_Olympics" TargetMode="External"/><Relationship Id="rId105" Type="http://schemas.openxmlformats.org/officeDocument/2006/relationships/hyperlink" Target="https://en.wikipedia.org/wiki/Australia_at_the_2024_Summer_Olympics" TargetMode="External"/><Relationship Id="rId126" Type="http://schemas.openxmlformats.org/officeDocument/2006/relationships/hyperlink" Target="https://en.wikipedia.org/wiki/Belgium_at_the_2024_Summer_Olympics" TargetMode="External"/><Relationship Id="rId147" Type="http://schemas.openxmlformats.org/officeDocument/2006/relationships/hyperlink" Target="https://en.wikipedia.org/wiki/Thailand_at_the_2024_Summer_Olympics" TargetMode="External"/><Relationship Id="rId8" Type="http://schemas.openxmlformats.org/officeDocument/2006/relationships/hyperlink" Target="https://en.wikipedia.org/wiki/Netherlands_at_the_2020_Summer_Olympics" TargetMode="External"/><Relationship Id="rId51" Type="http://schemas.openxmlformats.org/officeDocument/2006/relationships/hyperlink" Target="https://en.wikipedia.org/wiki/South_Korea_at_the_2020_Summer_Olympics" TargetMode="External"/><Relationship Id="rId72" Type="http://schemas.openxmlformats.org/officeDocument/2006/relationships/hyperlink" Target="https://en.wikipedia.org/wiki/Norway_at_the_2012_Summer_Olympics" TargetMode="External"/><Relationship Id="rId93" Type="http://schemas.openxmlformats.org/officeDocument/2006/relationships/hyperlink" Target="https://en.wikipedia.org/wiki/Serbia_at_the_2016_Summer_Olympics" TargetMode="External"/><Relationship Id="rId98" Type="http://schemas.openxmlformats.org/officeDocument/2006/relationships/hyperlink" Target="https://en.wikipedia.org/wiki/Slovakia_at_the_2016_Summer_Olympics" TargetMode="External"/><Relationship Id="rId121" Type="http://schemas.openxmlformats.org/officeDocument/2006/relationships/hyperlink" Target="https://en.wikipedia.org/wiki/Brazil_at_the_2024_Summer_Olympics" TargetMode="External"/><Relationship Id="rId142" Type="http://schemas.openxmlformats.org/officeDocument/2006/relationships/hyperlink" Target="https://en.wikipedia.org/wiki/Israel_at_the_2024_Summer_Olympics" TargetMode="External"/><Relationship Id="rId3" Type="http://schemas.openxmlformats.org/officeDocument/2006/relationships/hyperlink" Target="https://en.wikipedia.org/wiki/China_at_the_2020_Summer_Olympics" TargetMode="External"/><Relationship Id="rId25" Type="http://schemas.openxmlformats.org/officeDocument/2006/relationships/hyperlink" Target="https://en.wikipedia.org/wiki/Philippines_at_the_2024_Summer_Olympics" TargetMode="External"/><Relationship Id="rId46" Type="http://schemas.openxmlformats.org/officeDocument/2006/relationships/hyperlink" Target="https://en.wikipedia.org/wiki/Canada_at_the_2020_Summer_Olympics" TargetMode="External"/><Relationship Id="rId67" Type="http://schemas.openxmlformats.org/officeDocument/2006/relationships/hyperlink" Target="https://en.wikipedia.org/wiki/Kenya_at_the_2012_Summer_Olympics" TargetMode="External"/><Relationship Id="rId116" Type="http://schemas.openxmlformats.org/officeDocument/2006/relationships/hyperlink" Target="https://en.wikipedia.org/wiki/Spain_at_the_2024_Summer_Olympics" TargetMode="External"/><Relationship Id="rId137" Type="http://schemas.openxmlformats.org/officeDocument/2006/relationships/hyperlink" Target="https://en.wikipedia.org/wiki/Austria_at_the_2024_Summer_Olympics" TargetMode="External"/><Relationship Id="rId158" Type="http://schemas.openxmlformats.org/officeDocument/2006/relationships/hyperlink" Target="https://en.wikipedia.org/wiki/Slovenia_at_the_2020_Summer_Olympics" TargetMode="External"/><Relationship Id="rId20" Type="http://schemas.openxmlformats.org/officeDocument/2006/relationships/hyperlink" Target="https://en.wikipedia.org/wiki/Croatia_at_the_2024_Summer_Olympics" TargetMode="External"/><Relationship Id="rId41" Type="http://schemas.openxmlformats.org/officeDocument/2006/relationships/hyperlink" Target="https://en.wikipedia.org/wiki/Australia_at_the_2020_Summer_Olympics" TargetMode="External"/><Relationship Id="rId62" Type="http://schemas.openxmlformats.org/officeDocument/2006/relationships/hyperlink" Target="https://en.wikipedia.org/wiki/Poland_at_the_2012_Summer_Olympics" TargetMode="External"/><Relationship Id="rId83" Type="http://schemas.openxmlformats.org/officeDocument/2006/relationships/hyperlink" Target="https://en.wikipedia.org/wiki/Colombia_at_the_2016_Summer_Olympics" TargetMode="External"/><Relationship Id="rId88" Type="http://schemas.openxmlformats.org/officeDocument/2006/relationships/hyperlink" Target="https://en.wikipedia.org/wiki/Denmark_at_the_2016_Summer_Olympics" TargetMode="External"/><Relationship Id="rId111" Type="http://schemas.openxmlformats.org/officeDocument/2006/relationships/hyperlink" Target="https://en.wikipedia.org/wiki/Germany_at_the_2024_Summer_Olympics" TargetMode="External"/><Relationship Id="rId132" Type="http://schemas.openxmlformats.org/officeDocument/2006/relationships/hyperlink" Target="https://en.wikipedia.org/wiki/Croatia_at_the_2024_Summer_Olympics" TargetMode="External"/><Relationship Id="rId153" Type="http://schemas.openxmlformats.org/officeDocument/2006/relationships/hyperlink" Target="https://en.wikipedia.org/wiki/Croatia_at_the_2020_Summer_Olympics" TargetMode="External"/><Relationship Id="rId15" Type="http://schemas.openxmlformats.org/officeDocument/2006/relationships/hyperlink" Target="https://en.wikipedia.org/wiki/Cuba_at_the_2020_Summer_Olympics" TargetMode="External"/><Relationship Id="rId36" Type="http://schemas.openxmlformats.org/officeDocument/2006/relationships/hyperlink" Target="https://en.wikipedia.org/wiki/United_States_at_the_2020_Summer_Olympics" TargetMode="External"/><Relationship Id="rId57" Type="http://schemas.openxmlformats.org/officeDocument/2006/relationships/hyperlink" Target="https://en.wikipedia.org/wiki/Czech_Republic_at_the_2012_Summer_Olympics" TargetMode="External"/><Relationship Id="rId106" Type="http://schemas.openxmlformats.org/officeDocument/2006/relationships/hyperlink" Target="https://en.wikipedia.org/wiki/France_at_the_2024_Summer_Olympics" TargetMode="External"/><Relationship Id="rId127" Type="http://schemas.openxmlformats.org/officeDocument/2006/relationships/hyperlink" Target="https://en.wikipedia.org/wiki/Bulgaria_at_the_2024_Summer_Olympics" TargetMode="External"/><Relationship Id="rId10" Type="http://schemas.openxmlformats.org/officeDocument/2006/relationships/hyperlink" Target="https://en.wikipedia.org/wiki/Germany_at_the_2020_Summer_Olympics" TargetMode="External"/><Relationship Id="rId31" Type="http://schemas.openxmlformats.org/officeDocument/2006/relationships/hyperlink" Target="https://en.wikipedia.org/wiki/United_States_at_the_2024_Summer_Olympics" TargetMode="External"/><Relationship Id="rId52" Type="http://schemas.openxmlformats.org/officeDocument/2006/relationships/hyperlink" Target="https://en.wikipedia.org/wiki/Poland_at_the_2020_Summer_Olympics" TargetMode="External"/><Relationship Id="rId73" Type="http://schemas.openxmlformats.org/officeDocument/2006/relationships/hyperlink" Target="https://en.wikipedia.org/wiki/Lithuania_at_the_2012_Summer_Olympics" TargetMode="External"/><Relationship Id="rId78" Type="http://schemas.openxmlformats.org/officeDocument/2006/relationships/hyperlink" Target="https://en.wikipedia.org/wiki/Georgia_at_the_2012_Summer_Olympics" TargetMode="External"/><Relationship Id="rId94" Type="http://schemas.openxmlformats.org/officeDocument/2006/relationships/hyperlink" Target="https://en.wikipedia.org/wiki/Poland_at_the_2016_Summer_Olympics" TargetMode="External"/><Relationship Id="rId99" Type="http://schemas.openxmlformats.org/officeDocument/2006/relationships/hyperlink" Target="https://en.wikipedia.org/wiki/Georgia_at_the_2016_Summer_Olympics" TargetMode="External"/><Relationship Id="rId101" Type="http://schemas.openxmlformats.org/officeDocument/2006/relationships/hyperlink" Target="https://en.wikipedia.org/wiki/Belarus_at_the_2016_Summer_Olympics" TargetMode="External"/><Relationship Id="rId122" Type="http://schemas.openxmlformats.org/officeDocument/2006/relationships/hyperlink" Target="https://en.wikipedia.org/wiki/Iran_at_the_2024_Summer_Olympics" TargetMode="External"/><Relationship Id="rId143" Type="http://schemas.openxmlformats.org/officeDocument/2006/relationships/hyperlink" Target="https://en.wikipedia.org/wiki/Poland_at_the_2024_Summer_Olympics" TargetMode="External"/><Relationship Id="rId148" Type="http://schemas.openxmlformats.org/officeDocument/2006/relationships/hyperlink" Target="https://en.wikipedia.org/wiki/Jamaica_at_the_2020_Summer_Olympics" TargetMode="External"/><Relationship Id="rId4" Type="http://schemas.openxmlformats.org/officeDocument/2006/relationships/hyperlink" Target="https://en.wikipedia.org/wiki/Japan_at_the_2020_Summer_Olympics" TargetMode="External"/><Relationship Id="rId9" Type="http://schemas.openxmlformats.org/officeDocument/2006/relationships/hyperlink" Target="https://en.wikipedia.org/wiki/France_at_the_2020_Summer_Olympics" TargetMode="External"/><Relationship Id="rId26" Type="http://schemas.openxmlformats.org/officeDocument/2006/relationships/hyperlink" Target="https://en.wikipedia.org/wiki/Serbia_at_the_2024_Summer_Olympics" TargetMode="External"/><Relationship Id="rId47" Type="http://schemas.openxmlformats.org/officeDocument/2006/relationships/hyperlink" Target="https://en.wikipedia.org/wiki/Brazil_at_the_2020_Summer_Olympics" TargetMode="External"/><Relationship Id="rId68" Type="http://schemas.openxmlformats.org/officeDocument/2006/relationships/hyperlink" Target="https://en.wikipedia.org/wiki/Denmark_at_the_2012_Summer_Olympics" TargetMode="External"/><Relationship Id="rId89" Type="http://schemas.openxmlformats.org/officeDocument/2006/relationships/hyperlink" Target="https://en.wikipedia.org/wiki/Sweden_at_the_2016_Summer_Olympics" TargetMode="External"/><Relationship Id="rId112" Type="http://schemas.openxmlformats.org/officeDocument/2006/relationships/hyperlink" Target="https://en.wikipedia.org/wiki/New_Zealand_at_the_2024_Summer_Olympics" TargetMode="External"/><Relationship Id="rId133" Type="http://schemas.openxmlformats.org/officeDocument/2006/relationships/hyperlink" Target="https://en.wikipedia.org/wiki/Cuba_at_the_2024_Summer_Olympics" TargetMode="External"/><Relationship Id="rId154" Type="http://schemas.openxmlformats.org/officeDocument/2006/relationships/hyperlink" Target="https://en.wikipedia.org/wiki/Iran_at_the_2020_Summer_Olympics" TargetMode="External"/><Relationship Id="rId16" Type="http://schemas.openxmlformats.org/officeDocument/2006/relationships/hyperlink" Target="https://en.wikipedia.org/wiki/Hungary_at_the_2020_Summer_Olympics" TargetMode="External"/><Relationship Id="rId37" Type="http://schemas.openxmlformats.org/officeDocument/2006/relationships/hyperlink" Target="https://en.wikipedia.org/wiki/China_at_the_2020_Summer_Olympics" TargetMode="External"/><Relationship Id="rId58" Type="http://schemas.openxmlformats.org/officeDocument/2006/relationships/hyperlink" Target="https://en.wikipedia.org/wiki/South_Africa_at_the_2012_Summer_Olympics" TargetMode="External"/><Relationship Id="rId79" Type="http://schemas.openxmlformats.org/officeDocument/2006/relationships/hyperlink" Target="https://en.wikipedia.org/wiki/Cuba_at_the_2016_Summer_Olympics" TargetMode="External"/><Relationship Id="rId102" Type="http://schemas.openxmlformats.org/officeDocument/2006/relationships/hyperlink" Target="https://en.wikipedia.org/wiki/United_States_at_the_2024_Summer_Olympics" TargetMode="External"/><Relationship Id="rId123" Type="http://schemas.openxmlformats.org/officeDocument/2006/relationships/hyperlink" Target="https://en.wikipedia.org/wiki/Ukraine_at_the_2024_Summer_Olympics" TargetMode="External"/><Relationship Id="rId144" Type="http://schemas.openxmlformats.org/officeDocument/2006/relationships/hyperlink" Target="https://en.wikipedia.org/wiki/Kazakhstan_at_the_2024_Summer_Olympics" TargetMode="External"/><Relationship Id="rId90" Type="http://schemas.openxmlformats.org/officeDocument/2006/relationships/hyperlink" Target="https://en.wikipedia.org/wiki/South_Africa_at_the_2016_Summer_Olympics" TargetMode="External"/><Relationship Id="rId27" Type="http://schemas.openxmlformats.org/officeDocument/2006/relationships/hyperlink" Target="https://en.wikipedia.org/wiki/Israel_at_the_2024_Summer_Olympics" TargetMode="External"/><Relationship Id="rId48" Type="http://schemas.openxmlformats.org/officeDocument/2006/relationships/hyperlink" Target="https://en.wikipedia.org/wiki/New_Zealand_at_the_2020_Summer_Olympics" TargetMode="External"/><Relationship Id="rId69" Type="http://schemas.openxmlformats.org/officeDocument/2006/relationships/hyperlink" Target="https://en.wikipedia.org/wiki/Romania_at_the_2012_Summer_Olympics" TargetMode="External"/><Relationship Id="rId113" Type="http://schemas.openxmlformats.org/officeDocument/2006/relationships/hyperlink" Target="https://en.wikipedia.org/wiki/Canada_at_the_2024_Summer_Olympics" TargetMode="External"/><Relationship Id="rId134" Type="http://schemas.openxmlformats.org/officeDocument/2006/relationships/hyperlink" Target="https://en.wikipedia.org/wiki/Bahrain_at_the_2024_Summer_Olympics" TargetMode="External"/><Relationship Id="rId80" Type="http://schemas.openxmlformats.org/officeDocument/2006/relationships/hyperlink" Target="https://en.wikipedia.org/wiki/New_Zealand_at_the_2016_Summer_Olympics" TargetMode="External"/><Relationship Id="rId155" Type="http://schemas.openxmlformats.org/officeDocument/2006/relationships/hyperlink" Target="https://en.wikipedia.org/wiki/Serbia_at_the_2020_Summer_Olympics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Sweden_at_the_2024_Summer_Olympics" TargetMode="External"/><Relationship Id="rId21" Type="http://schemas.openxmlformats.org/officeDocument/2006/relationships/hyperlink" Target="https://en.wikipedia.org/wiki/Cuba_at_the_2024_Summer_Olympics" TargetMode="External"/><Relationship Id="rId42" Type="http://schemas.openxmlformats.org/officeDocument/2006/relationships/hyperlink" Target="https://en.wikipedia.org/wiki/Netherlands_at_the_2020_Summer_Olympics" TargetMode="External"/><Relationship Id="rId63" Type="http://schemas.openxmlformats.org/officeDocument/2006/relationships/hyperlink" Target="https://en.wikipedia.org/wiki/Ethiopia_at_the_2012_Summer_Olympics" TargetMode="External"/><Relationship Id="rId84" Type="http://schemas.openxmlformats.org/officeDocument/2006/relationships/hyperlink" Target="https://en.wikipedia.org/wiki/Switzerland_at_the_2016_Summer_Olympics" TargetMode="External"/><Relationship Id="rId138" Type="http://schemas.openxmlformats.org/officeDocument/2006/relationships/hyperlink" Target="https://en.wikipedia.org/wiki/Hong_Kong_at_the_2024_Summer_Olympics" TargetMode="External"/><Relationship Id="rId159" Type="http://schemas.openxmlformats.org/officeDocument/2006/relationships/hyperlink" Target="https://en.wikipedia.org/wiki/Uzbekistan_at_the_2020_Summer_Olympics" TargetMode="External"/><Relationship Id="rId107" Type="http://schemas.openxmlformats.org/officeDocument/2006/relationships/hyperlink" Target="https://en.wikipedia.org/wiki/Netherlands_at_the_2024_Summer_Olympics" TargetMode="External"/><Relationship Id="rId11" Type="http://schemas.openxmlformats.org/officeDocument/2006/relationships/hyperlink" Target="https://en.wikipedia.org/wiki/Italy_at_the_2020_Summer_Olympics" TargetMode="External"/><Relationship Id="rId32" Type="http://schemas.openxmlformats.org/officeDocument/2006/relationships/hyperlink" Target="https://en.wikipedia.org/wiki/Australia_at_the_2024_Summer_Olympics" TargetMode="External"/><Relationship Id="rId53" Type="http://schemas.openxmlformats.org/officeDocument/2006/relationships/hyperlink" Target="https://en.wikipedia.org/wiki/Czech_Republic_at_the_2020_Summer_Olympics" TargetMode="External"/><Relationship Id="rId74" Type="http://schemas.openxmlformats.org/officeDocument/2006/relationships/hyperlink" Target="https://en.wikipedia.org/wiki/Tunisia_at_the_2012_Summer_Olympics" TargetMode="External"/><Relationship Id="rId128" Type="http://schemas.openxmlformats.org/officeDocument/2006/relationships/hyperlink" Target="https://en.wikipedia.org/wiki/Serbia_at_the_2024_Summer_Olympics" TargetMode="External"/><Relationship Id="rId149" Type="http://schemas.openxmlformats.org/officeDocument/2006/relationships/hyperlink" Target="https://en.wikipedia.org/wiki/Spain_at_the_2020_Summer_Olympics" TargetMode="External"/><Relationship Id="rId5" Type="http://schemas.openxmlformats.org/officeDocument/2006/relationships/hyperlink" Target="https://en.wikipedia.org/wiki/Great_Britain_at_the_2020_Summer_Olympics" TargetMode="External"/><Relationship Id="rId95" Type="http://schemas.openxmlformats.org/officeDocument/2006/relationships/hyperlink" Target="https://en.wikipedia.org/wiki/North_Korea_at_the_2016_Summer_Olympics" TargetMode="External"/><Relationship Id="rId160" Type="http://schemas.openxmlformats.org/officeDocument/2006/relationships/printerSettings" Target="../printerSettings/printerSettings3.bin"/><Relationship Id="rId22" Type="http://schemas.openxmlformats.org/officeDocument/2006/relationships/hyperlink" Target="https://en.wikipedia.org/wiki/Azerbaijan_at_the_2024_Summer_Olympics" TargetMode="External"/><Relationship Id="rId43" Type="http://schemas.openxmlformats.org/officeDocument/2006/relationships/hyperlink" Target="https://en.wikipedia.org/wiki/France_at_the_2020_Summer_Olympics" TargetMode="External"/><Relationship Id="rId64" Type="http://schemas.openxmlformats.org/officeDocument/2006/relationships/hyperlink" Target="https://en.wikipedia.org/wiki/Croatia_at_the_2012_Summer_Olympics" TargetMode="External"/><Relationship Id="rId118" Type="http://schemas.openxmlformats.org/officeDocument/2006/relationships/hyperlink" Target="https://en.wikipedia.org/wiki/Kenya_at_the_2024_Summer_Olympics" TargetMode="External"/><Relationship Id="rId139" Type="http://schemas.openxmlformats.org/officeDocument/2006/relationships/hyperlink" Target="https://en.wikipedia.org/wiki/Philippines_at_the_2024_Summer_Olympics" TargetMode="External"/><Relationship Id="rId85" Type="http://schemas.openxmlformats.org/officeDocument/2006/relationships/hyperlink" Target="https://en.wikipedia.org/wiki/Iran_at_the_2016_Summer_Olympics" TargetMode="External"/><Relationship Id="rId150" Type="http://schemas.openxmlformats.org/officeDocument/2006/relationships/hyperlink" Target="https://en.wikipedia.org/wiki/Sweden_at_the_2020_Summer_Olympics" TargetMode="External"/><Relationship Id="rId12" Type="http://schemas.openxmlformats.org/officeDocument/2006/relationships/hyperlink" Target="https://en.wikipedia.org/wiki/Canada_at_the_2020_Summer_Olympics" TargetMode="External"/><Relationship Id="rId17" Type="http://schemas.openxmlformats.org/officeDocument/2006/relationships/hyperlink" Target="https://en.wikipedia.org/wiki/South_Korea_at_the_2020_Summer_Olympics" TargetMode="External"/><Relationship Id="rId33" Type="http://schemas.openxmlformats.org/officeDocument/2006/relationships/hyperlink" Target="https://en.wikipedia.org/wiki/Japan_at_the_2024_Summer_Olympics" TargetMode="External"/><Relationship Id="rId38" Type="http://schemas.openxmlformats.org/officeDocument/2006/relationships/hyperlink" Target="https://en.wikipedia.org/wiki/Japan_at_the_2020_Summer_Olympics" TargetMode="External"/><Relationship Id="rId59" Type="http://schemas.openxmlformats.org/officeDocument/2006/relationships/hyperlink" Target="https://en.wikipedia.org/wiki/North_Korea_at_the_2012_Summer_Olympics" TargetMode="External"/><Relationship Id="rId103" Type="http://schemas.openxmlformats.org/officeDocument/2006/relationships/hyperlink" Target="https://en.wikipedia.org/wiki/China_at_the_2024_Summer_Olympics" TargetMode="External"/><Relationship Id="rId108" Type="http://schemas.openxmlformats.org/officeDocument/2006/relationships/hyperlink" Target="https://en.wikipedia.org/wiki/Great_Britain_at_the_2024_Summer_Olympics" TargetMode="External"/><Relationship Id="rId124" Type="http://schemas.openxmlformats.org/officeDocument/2006/relationships/hyperlink" Target="https://en.wikipedia.org/wiki/Romania_at_the_2024_Summer_Olympics" TargetMode="External"/><Relationship Id="rId129" Type="http://schemas.openxmlformats.org/officeDocument/2006/relationships/hyperlink" Target="https://en.wikipedia.org/wiki/Czech_Republic_at_the_2024_Summer_Olympics" TargetMode="External"/><Relationship Id="rId54" Type="http://schemas.openxmlformats.org/officeDocument/2006/relationships/hyperlink" Target="https://en.wikipedia.org/wiki/Kenya_at_the_2020_Summer_Olympics" TargetMode="External"/><Relationship Id="rId70" Type="http://schemas.openxmlformats.org/officeDocument/2006/relationships/hyperlink" Target="https://en.wikipedia.org/wiki/Azerbaijan_at_the_2012_Summer_Olympics" TargetMode="External"/><Relationship Id="rId75" Type="http://schemas.openxmlformats.org/officeDocument/2006/relationships/hyperlink" Target="https://en.wikipedia.org/wiki/Sweden_at_the_2012_Summer_Olympics" TargetMode="External"/><Relationship Id="rId91" Type="http://schemas.openxmlformats.org/officeDocument/2006/relationships/hyperlink" Target="https://en.wikipedia.org/wiki/Kazakhstan_at_the_2016_Summer_Olympics" TargetMode="External"/><Relationship Id="rId96" Type="http://schemas.openxmlformats.org/officeDocument/2006/relationships/hyperlink" Target="https://en.wikipedia.org/wiki/Belgium_at_the_2016_Summer_Olympics" TargetMode="External"/><Relationship Id="rId140" Type="http://schemas.openxmlformats.org/officeDocument/2006/relationships/hyperlink" Target="https://en.wikipedia.org/wiki/Algeria_at_the_2024_Summer_Olympics" TargetMode="External"/><Relationship Id="rId145" Type="http://schemas.openxmlformats.org/officeDocument/2006/relationships/hyperlink" Target="https://en.wikipedia.org/wiki/Jamaica_at_the_2024_Summer_Olympics" TargetMode="External"/><Relationship Id="rId161" Type="http://schemas.openxmlformats.org/officeDocument/2006/relationships/drawing" Target="../drawings/drawing5.xml"/><Relationship Id="rId1" Type="http://schemas.openxmlformats.org/officeDocument/2006/relationships/hyperlink" Target="https://en.wikipedia.org/wiki/Indonesia_at_the_2008_Summer_Olympics" TargetMode="External"/><Relationship Id="rId6" Type="http://schemas.openxmlformats.org/officeDocument/2006/relationships/hyperlink" Target="https://en.wikipedia.org/wiki/Russian_Olympic_Committee_athletes_at_the_2020_Summer_Olympics" TargetMode="External"/><Relationship Id="rId23" Type="http://schemas.openxmlformats.org/officeDocument/2006/relationships/hyperlink" Target="https://en.wikipedia.org/wiki/Belgium_at_the_2024_Summer_Olympics" TargetMode="External"/><Relationship Id="rId28" Type="http://schemas.openxmlformats.org/officeDocument/2006/relationships/hyperlink" Target="https://en.wikipedia.org/wiki/Kazakhstan_at_the_2024_Summer_Olympics" TargetMode="External"/><Relationship Id="rId49" Type="http://schemas.openxmlformats.org/officeDocument/2006/relationships/hyperlink" Target="https://en.wikipedia.org/wiki/Cuba_at_the_2020_Summer_Olympics" TargetMode="External"/><Relationship Id="rId114" Type="http://schemas.openxmlformats.org/officeDocument/2006/relationships/hyperlink" Target="https://en.wikipedia.org/wiki/Uzbekistan_at_the_2024_Summer_Olympics" TargetMode="External"/><Relationship Id="rId119" Type="http://schemas.openxmlformats.org/officeDocument/2006/relationships/hyperlink" Target="https://en.wikipedia.org/wiki/Norway_at_the_2024_Summer_Olympics" TargetMode="External"/><Relationship Id="rId44" Type="http://schemas.openxmlformats.org/officeDocument/2006/relationships/hyperlink" Target="https://en.wikipedia.org/wiki/Germany_at_the_2020_Summer_Olympics" TargetMode="External"/><Relationship Id="rId60" Type="http://schemas.openxmlformats.org/officeDocument/2006/relationships/hyperlink" Target="https://en.wikipedia.org/wiki/Brazil_at_the_2012_Summer_Olympics" TargetMode="External"/><Relationship Id="rId65" Type="http://schemas.openxmlformats.org/officeDocument/2006/relationships/hyperlink" Target="https://en.wikipedia.org/wiki/Canada_at_the_2012_Summer_Olympics" TargetMode="External"/><Relationship Id="rId81" Type="http://schemas.openxmlformats.org/officeDocument/2006/relationships/hyperlink" Target="https://en.wikipedia.org/wiki/Canada_at_the_2016_Summer_Olympics" TargetMode="External"/><Relationship Id="rId86" Type="http://schemas.openxmlformats.org/officeDocument/2006/relationships/hyperlink" Target="https://en.wikipedia.org/wiki/Greece_at_the_2016_Summer_Olympics" TargetMode="External"/><Relationship Id="rId130" Type="http://schemas.openxmlformats.org/officeDocument/2006/relationships/hyperlink" Target="https://en.wikipedia.org/wiki/Denmark_at_the_2024_Summer_Olympics" TargetMode="External"/><Relationship Id="rId135" Type="http://schemas.openxmlformats.org/officeDocument/2006/relationships/hyperlink" Target="https://en.wikipedia.org/wiki/Slovenia_at_the_2024_Summer_Olympics" TargetMode="External"/><Relationship Id="rId151" Type="http://schemas.openxmlformats.org/officeDocument/2006/relationships/hyperlink" Target="https://en.wikipedia.org/wiki/Switzerland_at_the_2020_Summer_Olympics" TargetMode="External"/><Relationship Id="rId156" Type="http://schemas.openxmlformats.org/officeDocument/2006/relationships/hyperlink" Target="https://en.wikipedia.org/wiki/Belgium_at_the_2020_Summer_Olympics" TargetMode="External"/><Relationship Id="rId13" Type="http://schemas.openxmlformats.org/officeDocument/2006/relationships/hyperlink" Target="https://en.wikipedia.org/wiki/Brazil_at_the_2020_Summer_Olympics" TargetMode="External"/><Relationship Id="rId18" Type="http://schemas.openxmlformats.org/officeDocument/2006/relationships/hyperlink" Target="https://en.wikipedia.org/wiki/Poland_at_the_2020_Summer_Olympics" TargetMode="External"/><Relationship Id="rId39" Type="http://schemas.openxmlformats.org/officeDocument/2006/relationships/hyperlink" Target="https://en.wikipedia.org/wiki/Great_Britain_at_the_2020_Summer_Olympics" TargetMode="External"/><Relationship Id="rId109" Type="http://schemas.openxmlformats.org/officeDocument/2006/relationships/hyperlink" Target="https://en.wikipedia.org/wiki/South_Korea_at_the_2024_Summer_Olympics" TargetMode="External"/><Relationship Id="rId34" Type="http://schemas.openxmlformats.org/officeDocument/2006/relationships/hyperlink" Target="https://en.wikipedia.org/wiki/France_at_the_2024_Summer_Olympics" TargetMode="External"/><Relationship Id="rId50" Type="http://schemas.openxmlformats.org/officeDocument/2006/relationships/hyperlink" Target="https://en.wikipedia.org/wiki/Hungary_at_the_2020_Summer_Olympics" TargetMode="External"/><Relationship Id="rId55" Type="http://schemas.openxmlformats.org/officeDocument/2006/relationships/hyperlink" Target="https://en.wikipedia.org/wiki/Norway_at_the_2020_Summer_Olympics" TargetMode="External"/><Relationship Id="rId76" Type="http://schemas.openxmlformats.org/officeDocument/2006/relationships/hyperlink" Target="https://en.wikipedia.org/wiki/Colombia_at_the_2012_Summer_Olympics" TargetMode="External"/><Relationship Id="rId97" Type="http://schemas.openxmlformats.org/officeDocument/2006/relationships/hyperlink" Target="https://en.wikipedia.org/wiki/Thailand_at_the_2016_Summer_Olympics" TargetMode="External"/><Relationship Id="rId104" Type="http://schemas.openxmlformats.org/officeDocument/2006/relationships/hyperlink" Target="https://en.wikipedia.org/wiki/Japan_at_the_2024_Summer_Olympics" TargetMode="External"/><Relationship Id="rId120" Type="http://schemas.openxmlformats.org/officeDocument/2006/relationships/hyperlink" Target="https://en.wikipedia.org/wiki/Ireland_at_the_2024_Summer_Olympics" TargetMode="External"/><Relationship Id="rId125" Type="http://schemas.openxmlformats.org/officeDocument/2006/relationships/hyperlink" Target="https://en.wikipedia.org/wiki/Georgia_at_the_2024_Summer_Olympics" TargetMode="External"/><Relationship Id="rId141" Type="http://schemas.openxmlformats.org/officeDocument/2006/relationships/hyperlink" Target="https://en.wikipedia.org/wiki/Indonesia_at_the_2024_Summer_Olympics" TargetMode="External"/><Relationship Id="rId146" Type="http://schemas.openxmlformats.org/officeDocument/2006/relationships/hyperlink" Target="https://en.wikipedia.org/wiki/South_Africa_at_the_2024_Summer_Olympics" TargetMode="External"/><Relationship Id="rId7" Type="http://schemas.openxmlformats.org/officeDocument/2006/relationships/hyperlink" Target="https://en.wikipedia.org/wiki/Australia_at_the_2020_Summer_Olympics" TargetMode="External"/><Relationship Id="rId71" Type="http://schemas.openxmlformats.org/officeDocument/2006/relationships/hyperlink" Target="https://en.wikipedia.org/wiki/Switzerland_at_the_2012_Summer_Olympics" TargetMode="External"/><Relationship Id="rId92" Type="http://schemas.openxmlformats.org/officeDocument/2006/relationships/hyperlink" Target="https://en.wikipedia.org/wiki/Ukraine_at_the_2016_Summer_Olympics" TargetMode="External"/><Relationship Id="rId2" Type="http://schemas.openxmlformats.org/officeDocument/2006/relationships/hyperlink" Target="https://en.wikipedia.org/wiki/United_States_at_the_2020_Summer_Olympics" TargetMode="External"/><Relationship Id="rId29" Type="http://schemas.openxmlformats.org/officeDocument/2006/relationships/hyperlink" Target="https://en.wikipedia.org/wiki/Jamaica_at_the_2024_Summer_Olympics" TargetMode="External"/><Relationship Id="rId24" Type="http://schemas.openxmlformats.org/officeDocument/2006/relationships/hyperlink" Target="https://en.wikipedia.org/wiki/Hong_Kong_at_the_2024_Summer_Olympics" TargetMode="External"/><Relationship Id="rId40" Type="http://schemas.openxmlformats.org/officeDocument/2006/relationships/hyperlink" Target="https://en.wikipedia.org/wiki/Russian_Olympic_Committee_athletes_at_the_2020_Summer_Olympics" TargetMode="External"/><Relationship Id="rId45" Type="http://schemas.openxmlformats.org/officeDocument/2006/relationships/hyperlink" Target="https://en.wikipedia.org/wiki/Italy_at_the_2020_Summer_Olympics" TargetMode="External"/><Relationship Id="rId66" Type="http://schemas.openxmlformats.org/officeDocument/2006/relationships/hyperlink" Target="https://en.wikipedia.org/wiki/Belarus_at_the_2012_Summer_Olympics" TargetMode="External"/><Relationship Id="rId87" Type="http://schemas.openxmlformats.org/officeDocument/2006/relationships/hyperlink" Target="https://en.wikipedia.org/wiki/Argentina_at_the_2016_Summer_Olympics" TargetMode="External"/><Relationship Id="rId110" Type="http://schemas.openxmlformats.org/officeDocument/2006/relationships/hyperlink" Target="https://en.wikipedia.org/wiki/Italy_at_the_2024_Summer_Olympics" TargetMode="External"/><Relationship Id="rId115" Type="http://schemas.openxmlformats.org/officeDocument/2006/relationships/hyperlink" Target="https://en.wikipedia.org/wiki/Hungary_at_the_2024_Summer_Olympics" TargetMode="External"/><Relationship Id="rId131" Type="http://schemas.openxmlformats.org/officeDocument/2006/relationships/hyperlink" Target="https://en.wikipedia.org/wiki/Azerbaijan_at_the_2024_Summer_Olympics" TargetMode="External"/><Relationship Id="rId136" Type="http://schemas.openxmlformats.org/officeDocument/2006/relationships/hyperlink" Target="https://en.wikipedia.org/wiki/Chinese_Taipei_at_the_2024_Summer_Olympics" TargetMode="External"/><Relationship Id="rId157" Type="http://schemas.openxmlformats.org/officeDocument/2006/relationships/hyperlink" Target="https://en.wikipedia.org/wiki/Bulgaria_at_the_2020_Summer_Olympics" TargetMode="External"/><Relationship Id="rId61" Type="http://schemas.openxmlformats.org/officeDocument/2006/relationships/hyperlink" Target="https://en.wikipedia.org/wiki/Kazakhstan_at_the_2012_Summer_Olympics" TargetMode="External"/><Relationship Id="rId82" Type="http://schemas.openxmlformats.org/officeDocument/2006/relationships/hyperlink" Target="https://en.wikipedia.org/wiki/Uzbekistan_at_the_2016_Summer_Olympics" TargetMode="External"/><Relationship Id="rId152" Type="http://schemas.openxmlformats.org/officeDocument/2006/relationships/hyperlink" Target="https://en.wikipedia.org/wiki/Denmark_at_the_2020_Summer_Olympics" TargetMode="External"/><Relationship Id="rId19" Type="http://schemas.openxmlformats.org/officeDocument/2006/relationships/hyperlink" Target="https://en.wikipedia.org/wiki/Spain_at_the_2024_Summer_Olympics" TargetMode="External"/><Relationship Id="rId14" Type="http://schemas.openxmlformats.org/officeDocument/2006/relationships/hyperlink" Target="https://en.wikipedia.org/wiki/New_Zealand_at_the_2020_Summer_Olympics" TargetMode="External"/><Relationship Id="rId30" Type="http://schemas.openxmlformats.org/officeDocument/2006/relationships/hyperlink" Target="https://en.wikipedia.org/wiki/China_at_the_2024_Summer_Olympics" TargetMode="External"/><Relationship Id="rId35" Type="http://schemas.openxmlformats.org/officeDocument/2006/relationships/hyperlink" Target="https://en.wikipedia.org/wiki/Great_Britain_at_the_2024_Summer_Olympics" TargetMode="External"/><Relationship Id="rId56" Type="http://schemas.openxmlformats.org/officeDocument/2006/relationships/hyperlink" Target="https://en.wikipedia.org/wiki/Jamaica_at_the_2012_Summer_Olympics" TargetMode="External"/><Relationship Id="rId77" Type="http://schemas.openxmlformats.org/officeDocument/2006/relationships/hyperlink" Target="https://en.wikipedia.org/wiki/Mexico_at_the_2012_Summer_Olympics" TargetMode="External"/><Relationship Id="rId100" Type="http://schemas.openxmlformats.org/officeDocument/2006/relationships/hyperlink" Target="https://en.wikipedia.org/wiki/Azerbaijan_at_the_2016_Summer_Olympics" TargetMode="External"/><Relationship Id="rId105" Type="http://schemas.openxmlformats.org/officeDocument/2006/relationships/hyperlink" Target="https://en.wikipedia.org/wiki/Australia_at_the_2024_Summer_Olympics" TargetMode="External"/><Relationship Id="rId126" Type="http://schemas.openxmlformats.org/officeDocument/2006/relationships/hyperlink" Target="https://en.wikipedia.org/wiki/Belgium_at_the_2024_Summer_Olympics" TargetMode="External"/><Relationship Id="rId147" Type="http://schemas.openxmlformats.org/officeDocument/2006/relationships/hyperlink" Target="https://en.wikipedia.org/wiki/Thailand_at_the_2024_Summer_Olympics" TargetMode="External"/><Relationship Id="rId8" Type="http://schemas.openxmlformats.org/officeDocument/2006/relationships/hyperlink" Target="https://en.wikipedia.org/wiki/Netherlands_at_the_2020_Summer_Olympics" TargetMode="External"/><Relationship Id="rId51" Type="http://schemas.openxmlformats.org/officeDocument/2006/relationships/hyperlink" Target="https://en.wikipedia.org/wiki/South_Korea_at_the_2020_Summer_Olympics" TargetMode="External"/><Relationship Id="rId72" Type="http://schemas.openxmlformats.org/officeDocument/2006/relationships/hyperlink" Target="https://en.wikipedia.org/wiki/Norway_at_the_2012_Summer_Olympics" TargetMode="External"/><Relationship Id="rId93" Type="http://schemas.openxmlformats.org/officeDocument/2006/relationships/hyperlink" Target="https://en.wikipedia.org/wiki/Serbia_at_the_2016_Summer_Olympics" TargetMode="External"/><Relationship Id="rId98" Type="http://schemas.openxmlformats.org/officeDocument/2006/relationships/hyperlink" Target="https://en.wikipedia.org/wiki/Slovakia_at_the_2016_Summer_Olympics" TargetMode="External"/><Relationship Id="rId121" Type="http://schemas.openxmlformats.org/officeDocument/2006/relationships/hyperlink" Target="https://en.wikipedia.org/wiki/Brazil_at_the_2024_Summer_Olympics" TargetMode="External"/><Relationship Id="rId142" Type="http://schemas.openxmlformats.org/officeDocument/2006/relationships/hyperlink" Target="https://en.wikipedia.org/wiki/Israel_at_the_2024_Summer_Olympics" TargetMode="External"/><Relationship Id="rId3" Type="http://schemas.openxmlformats.org/officeDocument/2006/relationships/hyperlink" Target="https://en.wikipedia.org/wiki/China_at_the_2020_Summer_Olympics" TargetMode="External"/><Relationship Id="rId25" Type="http://schemas.openxmlformats.org/officeDocument/2006/relationships/hyperlink" Target="https://en.wikipedia.org/wiki/Philippines_at_the_2024_Summer_Olympics" TargetMode="External"/><Relationship Id="rId46" Type="http://schemas.openxmlformats.org/officeDocument/2006/relationships/hyperlink" Target="https://en.wikipedia.org/wiki/Canada_at_the_2020_Summer_Olympics" TargetMode="External"/><Relationship Id="rId67" Type="http://schemas.openxmlformats.org/officeDocument/2006/relationships/hyperlink" Target="https://en.wikipedia.org/wiki/Kenya_at_the_2012_Summer_Olympics" TargetMode="External"/><Relationship Id="rId116" Type="http://schemas.openxmlformats.org/officeDocument/2006/relationships/hyperlink" Target="https://en.wikipedia.org/wiki/Spain_at_the_2024_Summer_Olympics" TargetMode="External"/><Relationship Id="rId137" Type="http://schemas.openxmlformats.org/officeDocument/2006/relationships/hyperlink" Target="https://en.wikipedia.org/wiki/Austria_at_the_2024_Summer_Olympics" TargetMode="External"/><Relationship Id="rId158" Type="http://schemas.openxmlformats.org/officeDocument/2006/relationships/hyperlink" Target="https://en.wikipedia.org/wiki/Slovenia_at_the_2020_Summer_Olympics" TargetMode="External"/><Relationship Id="rId20" Type="http://schemas.openxmlformats.org/officeDocument/2006/relationships/hyperlink" Target="https://en.wikipedia.org/wiki/Croatia_at_the_2024_Summer_Olympics" TargetMode="External"/><Relationship Id="rId41" Type="http://schemas.openxmlformats.org/officeDocument/2006/relationships/hyperlink" Target="https://en.wikipedia.org/wiki/Australia_at_the_2020_Summer_Olympics" TargetMode="External"/><Relationship Id="rId62" Type="http://schemas.openxmlformats.org/officeDocument/2006/relationships/hyperlink" Target="https://en.wikipedia.org/wiki/Poland_at_the_2012_Summer_Olympics" TargetMode="External"/><Relationship Id="rId83" Type="http://schemas.openxmlformats.org/officeDocument/2006/relationships/hyperlink" Target="https://en.wikipedia.org/wiki/Colombia_at_the_2016_Summer_Olympics" TargetMode="External"/><Relationship Id="rId88" Type="http://schemas.openxmlformats.org/officeDocument/2006/relationships/hyperlink" Target="https://en.wikipedia.org/wiki/Denmark_at_the_2016_Summer_Olympics" TargetMode="External"/><Relationship Id="rId111" Type="http://schemas.openxmlformats.org/officeDocument/2006/relationships/hyperlink" Target="https://en.wikipedia.org/wiki/Germany_at_the_2024_Summer_Olympics" TargetMode="External"/><Relationship Id="rId132" Type="http://schemas.openxmlformats.org/officeDocument/2006/relationships/hyperlink" Target="https://en.wikipedia.org/wiki/Croatia_at_the_2024_Summer_Olympics" TargetMode="External"/><Relationship Id="rId153" Type="http://schemas.openxmlformats.org/officeDocument/2006/relationships/hyperlink" Target="https://en.wikipedia.org/wiki/Croatia_at_the_2020_Summer_Olympics" TargetMode="External"/><Relationship Id="rId15" Type="http://schemas.openxmlformats.org/officeDocument/2006/relationships/hyperlink" Target="https://en.wikipedia.org/wiki/Cuba_at_the_2020_Summer_Olympics" TargetMode="External"/><Relationship Id="rId36" Type="http://schemas.openxmlformats.org/officeDocument/2006/relationships/hyperlink" Target="https://en.wikipedia.org/wiki/United_States_at_the_2020_Summer_Olympics" TargetMode="External"/><Relationship Id="rId57" Type="http://schemas.openxmlformats.org/officeDocument/2006/relationships/hyperlink" Target="https://en.wikipedia.org/wiki/Czech_Republic_at_the_2012_Summer_Olympics" TargetMode="External"/><Relationship Id="rId106" Type="http://schemas.openxmlformats.org/officeDocument/2006/relationships/hyperlink" Target="https://en.wikipedia.org/wiki/France_at_the_2024_Summer_Olympics" TargetMode="External"/><Relationship Id="rId127" Type="http://schemas.openxmlformats.org/officeDocument/2006/relationships/hyperlink" Target="https://en.wikipedia.org/wiki/Bulgaria_at_the_2024_Summer_Olympics" TargetMode="External"/><Relationship Id="rId10" Type="http://schemas.openxmlformats.org/officeDocument/2006/relationships/hyperlink" Target="https://en.wikipedia.org/wiki/Germany_at_the_2020_Summer_Olympics" TargetMode="External"/><Relationship Id="rId31" Type="http://schemas.openxmlformats.org/officeDocument/2006/relationships/hyperlink" Target="https://en.wikipedia.org/wiki/United_States_at_the_2024_Summer_Olympics" TargetMode="External"/><Relationship Id="rId52" Type="http://schemas.openxmlformats.org/officeDocument/2006/relationships/hyperlink" Target="https://en.wikipedia.org/wiki/Poland_at_the_2020_Summer_Olympics" TargetMode="External"/><Relationship Id="rId73" Type="http://schemas.openxmlformats.org/officeDocument/2006/relationships/hyperlink" Target="https://en.wikipedia.org/wiki/Lithuania_at_the_2012_Summer_Olympics" TargetMode="External"/><Relationship Id="rId78" Type="http://schemas.openxmlformats.org/officeDocument/2006/relationships/hyperlink" Target="https://en.wikipedia.org/wiki/Georgia_at_the_2012_Summer_Olympics" TargetMode="External"/><Relationship Id="rId94" Type="http://schemas.openxmlformats.org/officeDocument/2006/relationships/hyperlink" Target="https://en.wikipedia.org/wiki/Poland_at_the_2016_Summer_Olympics" TargetMode="External"/><Relationship Id="rId99" Type="http://schemas.openxmlformats.org/officeDocument/2006/relationships/hyperlink" Target="https://en.wikipedia.org/wiki/Georgia_at_the_2016_Summer_Olympics" TargetMode="External"/><Relationship Id="rId101" Type="http://schemas.openxmlformats.org/officeDocument/2006/relationships/hyperlink" Target="https://en.wikipedia.org/wiki/Belarus_at_the_2016_Summer_Olympics" TargetMode="External"/><Relationship Id="rId122" Type="http://schemas.openxmlformats.org/officeDocument/2006/relationships/hyperlink" Target="https://en.wikipedia.org/wiki/Iran_at_the_2024_Summer_Olympics" TargetMode="External"/><Relationship Id="rId143" Type="http://schemas.openxmlformats.org/officeDocument/2006/relationships/hyperlink" Target="https://en.wikipedia.org/wiki/Poland_at_the_2024_Summer_Olympics" TargetMode="External"/><Relationship Id="rId148" Type="http://schemas.openxmlformats.org/officeDocument/2006/relationships/hyperlink" Target="https://en.wikipedia.org/wiki/Jamaica_at_the_2020_Summer_Olympics" TargetMode="External"/><Relationship Id="rId4" Type="http://schemas.openxmlformats.org/officeDocument/2006/relationships/hyperlink" Target="https://en.wikipedia.org/wiki/Japan_at_the_2020_Summer_Olympics" TargetMode="External"/><Relationship Id="rId9" Type="http://schemas.openxmlformats.org/officeDocument/2006/relationships/hyperlink" Target="https://en.wikipedia.org/wiki/France_at_the_2020_Summer_Olympics" TargetMode="External"/><Relationship Id="rId26" Type="http://schemas.openxmlformats.org/officeDocument/2006/relationships/hyperlink" Target="https://en.wikipedia.org/wiki/Serbia_at_the_2024_Summer_Olympics" TargetMode="External"/><Relationship Id="rId47" Type="http://schemas.openxmlformats.org/officeDocument/2006/relationships/hyperlink" Target="https://en.wikipedia.org/wiki/Brazil_at_the_2020_Summer_Olympics" TargetMode="External"/><Relationship Id="rId68" Type="http://schemas.openxmlformats.org/officeDocument/2006/relationships/hyperlink" Target="https://en.wikipedia.org/wiki/Denmark_at_the_2012_Summer_Olympics" TargetMode="External"/><Relationship Id="rId89" Type="http://schemas.openxmlformats.org/officeDocument/2006/relationships/hyperlink" Target="https://en.wikipedia.org/wiki/Sweden_at_the_2016_Summer_Olympics" TargetMode="External"/><Relationship Id="rId112" Type="http://schemas.openxmlformats.org/officeDocument/2006/relationships/hyperlink" Target="https://en.wikipedia.org/wiki/New_Zealand_at_the_2024_Summer_Olympics" TargetMode="External"/><Relationship Id="rId133" Type="http://schemas.openxmlformats.org/officeDocument/2006/relationships/hyperlink" Target="https://en.wikipedia.org/wiki/Cuba_at_the_2024_Summer_Olympics" TargetMode="External"/><Relationship Id="rId154" Type="http://schemas.openxmlformats.org/officeDocument/2006/relationships/hyperlink" Target="https://en.wikipedia.org/wiki/Iran_at_the_2020_Summer_Olympics" TargetMode="External"/><Relationship Id="rId16" Type="http://schemas.openxmlformats.org/officeDocument/2006/relationships/hyperlink" Target="https://en.wikipedia.org/wiki/Hungary_at_the_2020_Summer_Olympics" TargetMode="External"/><Relationship Id="rId37" Type="http://schemas.openxmlformats.org/officeDocument/2006/relationships/hyperlink" Target="https://en.wikipedia.org/wiki/China_at_the_2020_Summer_Olympics" TargetMode="External"/><Relationship Id="rId58" Type="http://schemas.openxmlformats.org/officeDocument/2006/relationships/hyperlink" Target="https://en.wikipedia.org/wiki/South_Africa_at_the_2012_Summer_Olympics" TargetMode="External"/><Relationship Id="rId79" Type="http://schemas.openxmlformats.org/officeDocument/2006/relationships/hyperlink" Target="https://en.wikipedia.org/wiki/Cuba_at_the_2016_Summer_Olympics" TargetMode="External"/><Relationship Id="rId102" Type="http://schemas.openxmlformats.org/officeDocument/2006/relationships/hyperlink" Target="https://en.wikipedia.org/wiki/United_States_at_the_2024_Summer_Olympics" TargetMode="External"/><Relationship Id="rId123" Type="http://schemas.openxmlformats.org/officeDocument/2006/relationships/hyperlink" Target="https://en.wikipedia.org/wiki/Ukraine_at_the_2024_Summer_Olympics" TargetMode="External"/><Relationship Id="rId144" Type="http://schemas.openxmlformats.org/officeDocument/2006/relationships/hyperlink" Target="https://en.wikipedia.org/wiki/Kazakhstan_at_the_2024_Summer_Olympics" TargetMode="External"/><Relationship Id="rId90" Type="http://schemas.openxmlformats.org/officeDocument/2006/relationships/hyperlink" Target="https://en.wikipedia.org/wiki/South_Africa_at_the_2016_Summer_Olympics" TargetMode="External"/><Relationship Id="rId27" Type="http://schemas.openxmlformats.org/officeDocument/2006/relationships/hyperlink" Target="https://en.wikipedia.org/wiki/Israel_at_the_2024_Summer_Olympics" TargetMode="External"/><Relationship Id="rId48" Type="http://schemas.openxmlformats.org/officeDocument/2006/relationships/hyperlink" Target="https://en.wikipedia.org/wiki/New_Zealand_at_the_2020_Summer_Olympics" TargetMode="External"/><Relationship Id="rId69" Type="http://schemas.openxmlformats.org/officeDocument/2006/relationships/hyperlink" Target="https://en.wikipedia.org/wiki/Romania_at_the_2012_Summer_Olympics" TargetMode="External"/><Relationship Id="rId113" Type="http://schemas.openxmlformats.org/officeDocument/2006/relationships/hyperlink" Target="https://en.wikipedia.org/wiki/Canada_at_the_2024_Summer_Olympics" TargetMode="External"/><Relationship Id="rId134" Type="http://schemas.openxmlformats.org/officeDocument/2006/relationships/hyperlink" Target="https://en.wikipedia.org/wiki/Bahrain_at_the_2024_Summer_Olympics" TargetMode="External"/><Relationship Id="rId80" Type="http://schemas.openxmlformats.org/officeDocument/2006/relationships/hyperlink" Target="https://en.wikipedia.org/wiki/New_Zealand_at_the_2016_Summer_Olympics" TargetMode="External"/><Relationship Id="rId155" Type="http://schemas.openxmlformats.org/officeDocument/2006/relationships/hyperlink" Target="https://en.wikipedia.org/wiki/Serbia_at_the_2020_Summer_Olympic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ourworldindata.org/grapher/real-gdp-growth?tab=chart&amp;country=USA~JPN~CHN~GBR~DEU~AUS~BRA~CAN~FRA~ITA~JAM~KEN~NLD~NZL~ESP~HUN~K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5E988-513F-48C5-96C2-540246690ABA}">
  <dimension ref="A4:P46"/>
  <sheetViews>
    <sheetView tabSelected="1" workbookViewId="0">
      <selection activeCell="E25" sqref="E25"/>
    </sheetView>
  </sheetViews>
  <sheetFormatPr defaultRowHeight="14.4" x14ac:dyDescent="0.3"/>
  <cols>
    <col min="1" max="1" width="20.5546875" customWidth="1"/>
    <col min="2" max="3" width="9" customWidth="1"/>
    <col min="4" max="4" width="14" customWidth="1"/>
    <col min="5" max="5" width="9" customWidth="1"/>
    <col min="7" max="7" width="17.33203125" customWidth="1"/>
    <col min="9" max="9" width="9.44140625" customWidth="1"/>
    <col min="10" max="10" width="10.6640625" customWidth="1"/>
    <col min="12" max="12" width="11.5546875" customWidth="1"/>
    <col min="13" max="13" width="10.6640625" customWidth="1"/>
    <col min="14" max="14" width="20" customWidth="1"/>
    <col min="15" max="15" width="23.33203125" customWidth="1"/>
    <col min="16" max="16" width="19.88671875" customWidth="1"/>
    <col min="19" max="19" width="12.5546875" customWidth="1"/>
    <col min="20" max="25" width="8.88671875" customWidth="1"/>
  </cols>
  <sheetData>
    <row r="4" spans="1:16" x14ac:dyDescent="0.3">
      <c r="A4" t="s">
        <v>126</v>
      </c>
      <c r="B4" t="s">
        <v>158</v>
      </c>
      <c r="C4" t="s">
        <v>166</v>
      </c>
      <c r="D4" t="s">
        <v>183</v>
      </c>
      <c r="E4" t="s">
        <v>175</v>
      </c>
      <c r="F4" t="s">
        <v>167</v>
      </c>
      <c r="G4" t="s">
        <v>184</v>
      </c>
      <c r="H4" t="s">
        <v>176</v>
      </c>
      <c r="I4" t="s">
        <v>153</v>
      </c>
      <c r="J4" t="s">
        <v>169</v>
      </c>
      <c r="K4" t="s">
        <v>152</v>
      </c>
      <c r="L4" t="s">
        <v>168</v>
      </c>
      <c r="M4" t="s">
        <v>180</v>
      </c>
      <c r="N4" t="s">
        <v>185</v>
      </c>
      <c r="O4" t="s">
        <v>186</v>
      </c>
      <c r="P4" t="s">
        <v>187</v>
      </c>
    </row>
    <row r="5" spans="1:16" x14ac:dyDescent="0.3">
      <c r="A5" s="33" t="s">
        <v>81</v>
      </c>
      <c r="B5" s="32" t="s">
        <v>161</v>
      </c>
      <c r="C5" s="26">
        <v>40</v>
      </c>
      <c r="D5" s="27">
        <v>126</v>
      </c>
      <c r="E5" s="27">
        <v>250</v>
      </c>
      <c r="F5" s="28">
        <v>133</v>
      </c>
      <c r="G5" s="29">
        <v>338</v>
      </c>
      <c r="H5" s="29">
        <v>708</v>
      </c>
      <c r="I5" s="23">
        <v>0.11</v>
      </c>
      <c r="J5">
        <v>100000</v>
      </c>
      <c r="K5" s="17">
        <v>0</v>
      </c>
      <c r="L5">
        <v>-2</v>
      </c>
      <c r="M5" s="10">
        <v>2.0150000000000001E-2</v>
      </c>
      <c r="N5" s="30">
        <f t="shared" ref="N5:N22" si="0">C5/SUM(C$5:C$22)</f>
        <v>0.16666666666666666</v>
      </c>
      <c r="O5" s="30">
        <f t="shared" ref="O5:O22" si="1">F5/SUM(F$5:F$22)</f>
        <v>0.19940029985007496</v>
      </c>
      <c r="P5" s="31">
        <f t="shared" ref="P5:P22" si="2">(N5-O5)/O5</f>
        <v>-0.16416040100250628</v>
      </c>
    </row>
    <row r="6" spans="1:16" x14ac:dyDescent="0.3">
      <c r="A6" s="33" t="s">
        <v>82</v>
      </c>
      <c r="B6" s="32" t="s">
        <v>159</v>
      </c>
      <c r="C6" s="26">
        <v>40</v>
      </c>
      <c r="D6" s="27">
        <v>91</v>
      </c>
      <c r="E6" s="27">
        <v>198</v>
      </c>
      <c r="F6" s="28">
        <v>103</v>
      </c>
      <c r="G6" s="29">
        <v>251</v>
      </c>
      <c r="H6" s="29">
        <v>538</v>
      </c>
      <c r="I6" s="23">
        <v>0.04</v>
      </c>
      <c r="J6">
        <v>1000</v>
      </c>
      <c r="K6" s="17">
        <v>0</v>
      </c>
      <c r="L6">
        <v>-1</v>
      </c>
      <c r="M6" s="10">
        <v>4.7300000000000002E-2</v>
      </c>
      <c r="N6" s="30">
        <f t="shared" si="0"/>
        <v>0.16666666666666666</v>
      </c>
      <c r="O6" s="30">
        <f t="shared" si="1"/>
        <v>0.15442278860569716</v>
      </c>
      <c r="P6" s="31">
        <f t="shared" si="2"/>
        <v>7.9288025889967487E-2</v>
      </c>
    </row>
    <row r="7" spans="1:16" x14ac:dyDescent="0.3">
      <c r="A7" s="33" t="s">
        <v>86</v>
      </c>
      <c r="B7" s="32" t="s">
        <v>159</v>
      </c>
      <c r="C7" s="26">
        <v>20</v>
      </c>
      <c r="D7" s="27">
        <v>45</v>
      </c>
      <c r="E7" s="27">
        <v>97</v>
      </c>
      <c r="F7" s="28">
        <v>46</v>
      </c>
      <c r="G7" s="29">
        <v>137</v>
      </c>
      <c r="H7" s="29">
        <v>265</v>
      </c>
      <c r="I7" s="23">
        <v>0.04</v>
      </c>
      <c r="J7">
        <v>2000</v>
      </c>
      <c r="K7" s="24">
        <v>-0.8</v>
      </c>
      <c r="L7">
        <v>-1</v>
      </c>
      <c r="M7" s="10">
        <v>3.2249999999999991E-3</v>
      </c>
      <c r="N7" s="30">
        <f t="shared" si="0"/>
        <v>8.3333333333333329E-2</v>
      </c>
      <c r="O7" s="30">
        <f t="shared" si="1"/>
        <v>6.8965517241379309E-2</v>
      </c>
      <c r="P7" s="31">
        <f t="shared" si="2"/>
        <v>0.20833333333333329</v>
      </c>
    </row>
    <row r="8" spans="1:16" x14ac:dyDescent="0.3">
      <c r="A8" s="33" t="s">
        <v>88</v>
      </c>
      <c r="B8" s="32" t="s">
        <v>159</v>
      </c>
      <c r="C8" s="26">
        <v>18</v>
      </c>
      <c r="D8" s="27">
        <v>53</v>
      </c>
      <c r="E8" s="27">
        <v>108</v>
      </c>
      <c r="F8" s="28">
        <v>33</v>
      </c>
      <c r="G8" s="29">
        <v>110</v>
      </c>
      <c r="H8" s="29">
        <v>209</v>
      </c>
      <c r="I8" s="23">
        <v>0.05</v>
      </c>
      <c r="J8">
        <v>12000</v>
      </c>
      <c r="K8" s="17">
        <v>0</v>
      </c>
      <c r="L8">
        <v>-1</v>
      </c>
      <c r="M8" s="10">
        <v>2.3225000000000003E-2</v>
      </c>
      <c r="N8" s="30">
        <f t="shared" si="0"/>
        <v>7.4999999999999997E-2</v>
      </c>
      <c r="O8" s="30">
        <f t="shared" si="1"/>
        <v>4.9475262368815595E-2</v>
      </c>
      <c r="P8" s="31">
        <f t="shared" si="2"/>
        <v>0.51590909090909076</v>
      </c>
    </row>
    <row r="9" spans="1:16" x14ac:dyDescent="0.3">
      <c r="A9" s="33" t="s">
        <v>87</v>
      </c>
      <c r="B9" s="32" t="s">
        <v>160</v>
      </c>
      <c r="C9" s="26">
        <v>16</v>
      </c>
      <c r="D9" s="27">
        <v>64</v>
      </c>
      <c r="E9" s="27">
        <v>122</v>
      </c>
      <c r="F9" s="28">
        <v>31</v>
      </c>
      <c r="G9" s="29">
        <v>110</v>
      </c>
      <c r="H9" s="29">
        <v>213</v>
      </c>
      <c r="I9" s="23">
        <v>0.05</v>
      </c>
      <c r="J9">
        <v>10000</v>
      </c>
      <c r="K9" s="17">
        <v>3</v>
      </c>
      <c r="L9">
        <v>0</v>
      </c>
      <c r="M9" s="10">
        <v>5.4500000000000026E-3</v>
      </c>
      <c r="N9" s="30">
        <f t="shared" si="0"/>
        <v>6.6666666666666666E-2</v>
      </c>
      <c r="O9" s="30">
        <f t="shared" si="1"/>
        <v>4.6476761619190406E-2</v>
      </c>
      <c r="P9" s="31">
        <f t="shared" si="2"/>
        <v>0.43440860215053761</v>
      </c>
    </row>
    <row r="10" spans="1:16" x14ac:dyDescent="0.3">
      <c r="A10" s="33" t="s">
        <v>90</v>
      </c>
      <c r="B10" s="32" t="s">
        <v>160</v>
      </c>
      <c r="C10" s="26">
        <v>15</v>
      </c>
      <c r="D10" s="27">
        <v>34</v>
      </c>
      <c r="E10" s="27">
        <v>71</v>
      </c>
      <c r="F10" s="28">
        <v>24</v>
      </c>
      <c r="G10" s="29">
        <v>75</v>
      </c>
      <c r="H10" s="29">
        <v>148</v>
      </c>
      <c r="I10" s="23">
        <v>0.08</v>
      </c>
      <c r="J10">
        <v>10000</v>
      </c>
      <c r="K10" s="17">
        <v>0</v>
      </c>
      <c r="L10">
        <v>0</v>
      </c>
      <c r="M10" s="10">
        <v>1.6824999999999996E-2</v>
      </c>
      <c r="N10" s="30">
        <f t="shared" si="0"/>
        <v>6.25E-2</v>
      </c>
      <c r="O10" s="30">
        <f t="shared" si="1"/>
        <v>3.5982008995502246E-2</v>
      </c>
      <c r="P10" s="31">
        <f t="shared" si="2"/>
        <v>0.73697916666666685</v>
      </c>
    </row>
    <row r="11" spans="1:16" x14ac:dyDescent="0.3">
      <c r="A11" s="33" t="s">
        <v>83</v>
      </c>
      <c r="B11" s="32" t="s">
        <v>160</v>
      </c>
      <c r="C11" s="26">
        <v>14</v>
      </c>
      <c r="D11" s="27">
        <v>65</v>
      </c>
      <c r="E11" s="27">
        <v>115</v>
      </c>
      <c r="F11" s="28">
        <v>78</v>
      </c>
      <c r="G11" s="29">
        <v>196</v>
      </c>
      <c r="H11" s="29">
        <v>413</v>
      </c>
      <c r="I11" s="23">
        <v>0.1</v>
      </c>
      <c r="J11">
        <v>100000</v>
      </c>
      <c r="K11" s="24">
        <v>-1.2</v>
      </c>
      <c r="L11">
        <v>0</v>
      </c>
      <c r="M11" s="10">
        <v>8.8666666666666685E-3</v>
      </c>
      <c r="N11" s="30">
        <f t="shared" si="0"/>
        <v>5.8333333333333334E-2</v>
      </c>
      <c r="O11" s="30">
        <f t="shared" si="1"/>
        <v>0.11694152923538231</v>
      </c>
      <c r="P11" s="31">
        <f t="shared" si="2"/>
        <v>-0.50117521367521367</v>
      </c>
    </row>
    <row r="12" spans="1:16" x14ac:dyDescent="0.3">
      <c r="A12" s="33" t="s">
        <v>85</v>
      </c>
      <c r="B12" s="32" t="s">
        <v>159</v>
      </c>
      <c r="C12" s="26">
        <v>13</v>
      </c>
      <c r="D12" s="27">
        <v>32</v>
      </c>
      <c r="E12" s="27">
        <v>67</v>
      </c>
      <c r="F12" s="28">
        <v>28</v>
      </c>
      <c r="G12" s="29">
        <v>72</v>
      </c>
      <c r="H12" s="29">
        <v>144</v>
      </c>
      <c r="I12" s="23">
        <v>7.0000000000000007E-2</v>
      </c>
      <c r="J12">
        <v>1000</v>
      </c>
      <c r="K12" s="17">
        <v>0</v>
      </c>
      <c r="L12">
        <v>-1</v>
      </c>
      <c r="M12" s="10">
        <v>1.89E-2</v>
      </c>
      <c r="N12" s="30">
        <f t="shared" si="0"/>
        <v>5.4166666666666669E-2</v>
      </c>
      <c r="O12" s="30">
        <f t="shared" si="1"/>
        <v>4.1979010494752625E-2</v>
      </c>
      <c r="P12" s="31">
        <f t="shared" si="2"/>
        <v>0.29032738095238098</v>
      </c>
    </row>
    <row r="13" spans="1:16" x14ac:dyDescent="0.3">
      <c r="A13" s="33" t="s">
        <v>84</v>
      </c>
      <c r="B13" s="32" t="s">
        <v>160</v>
      </c>
      <c r="C13" s="26">
        <v>12</v>
      </c>
      <c r="D13" s="27">
        <v>33</v>
      </c>
      <c r="E13" s="27">
        <v>70</v>
      </c>
      <c r="F13" s="28">
        <v>38</v>
      </c>
      <c r="G13" s="29">
        <v>123</v>
      </c>
      <c r="H13" s="29">
        <v>240</v>
      </c>
      <c r="I13" s="23">
        <v>0.06</v>
      </c>
      <c r="J13">
        <v>100000</v>
      </c>
      <c r="K13" s="17">
        <v>0</v>
      </c>
      <c r="L13">
        <v>0</v>
      </c>
      <c r="M13" s="10">
        <v>2.0999999999999994E-3</v>
      </c>
      <c r="N13" s="30">
        <f t="shared" si="0"/>
        <v>0.05</v>
      </c>
      <c r="O13" s="30">
        <f t="shared" si="1"/>
        <v>5.6971514242878558E-2</v>
      </c>
      <c r="P13" s="31">
        <f t="shared" si="2"/>
        <v>-0.1223684210526315</v>
      </c>
    </row>
    <row r="14" spans="1:16" x14ac:dyDescent="0.3">
      <c r="A14" s="33" t="s">
        <v>89</v>
      </c>
      <c r="B14" s="32" t="s">
        <v>160</v>
      </c>
      <c r="C14" s="26">
        <v>12</v>
      </c>
      <c r="D14" s="27">
        <v>40</v>
      </c>
      <c r="E14" s="27">
        <v>77</v>
      </c>
      <c r="F14" s="28">
        <v>26</v>
      </c>
      <c r="G14" s="29">
        <v>96</v>
      </c>
      <c r="H14" s="29">
        <v>179</v>
      </c>
      <c r="I14" s="23">
        <v>0.1</v>
      </c>
      <c r="J14">
        <v>10000</v>
      </c>
      <c r="K14" s="17">
        <v>0</v>
      </c>
      <c r="L14">
        <v>0</v>
      </c>
      <c r="M14" s="10">
        <v>1.0624999999999997E-2</v>
      </c>
      <c r="N14" s="30">
        <f t="shared" si="0"/>
        <v>0.05</v>
      </c>
      <c r="O14" s="30">
        <f t="shared" si="1"/>
        <v>3.8980509745127435E-2</v>
      </c>
      <c r="P14" s="31">
        <f t="shared" si="2"/>
        <v>0.2826923076923078</v>
      </c>
    </row>
    <row r="15" spans="1:16" x14ac:dyDescent="0.3">
      <c r="A15" s="33" t="s">
        <v>94</v>
      </c>
      <c r="B15" s="32" t="s">
        <v>159</v>
      </c>
      <c r="C15" s="26">
        <v>10</v>
      </c>
      <c r="D15" s="27">
        <v>20</v>
      </c>
      <c r="E15" s="27">
        <v>47</v>
      </c>
      <c r="F15" s="28">
        <v>17</v>
      </c>
      <c r="G15" s="29">
        <v>51</v>
      </c>
      <c r="H15" s="29">
        <v>102</v>
      </c>
      <c r="I15" s="23">
        <v>5.0000000000000001E-3</v>
      </c>
      <c r="J15">
        <v>2000</v>
      </c>
      <c r="K15" s="17">
        <v>0</v>
      </c>
      <c r="L15">
        <v>-1</v>
      </c>
      <c r="M15" s="10">
        <v>2.2133333333333335E-2</v>
      </c>
      <c r="N15" s="30">
        <f t="shared" si="0"/>
        <v>4.1666666666666664E-2</v>
      </c>
      <c r="O15" s="30">
        <f t="shared" si="1"/>
        <v>2.5487256371814093E-2</v>
      </c>
      <c r="P15" s="31">
        <f t="shared" si="2"/>
        <v>0.63480392156862731</v>
      </c>
    </row>
    <row r="16" spans="1:16" x14ac:dyDescent="0.3">
      <c r="A16" s="33" t="s">
        <v>102</v>
      </c>
      <c r="B16" s="32" t="s">
        <v>161</v>
      </c>
      <c r="C16" s="26">
        <v>9</v>
      </c>
      <c r="D16" s="27">
        <v>27</v>
      </c>
      <c r="E16" s="27">
        <v>52</v>
      </c>
      <c r="F16" s="28">
        <v>13</v>
      </c>
      <c r="G16" s="29">
        <v>64</v>
      </c>
      <c r="H16" s="29">
        <v>106</v>
      </c>
      <c r="I16" s="23">
        <v>0.06</v>
      </c>
      <c r="J16">
        <v>60000</v>
      </c>
      <c r="K16" s="17">
        <v>0</v>
      </c>
      <c r="L16">
        <v>-2</v>
      </c>
      <c r="M16" s="10">
        <v>1.285E-2</v>
      </c>
      <c r="N16" s="30">
        <f t="shared" si="0"/>
        <v>3.7499999999999999E-2</v>
      </c>
      <c r="O16" s="30">
        <f t="shared" si="1"/>
        <v>1.9490254872563718E-2</v>
      </c>
      <c r="P16" s="31">
        <f t="shared" si="2"/>
        <v>0.92403846153846148</v>
      </c>
    </row>
    <row r="17" spans="1:16" x14ac:dyDescent="0.3">
      <c r="A17" s="33" t="s">
        <v>91</v>
      </c>
      <c r="B17" s="32" t="s">
        <v>160</v>
      </c>
      <c r="C17" s="26">
        <v>6</v>
      </c>
      <c r="D17" s="27">
        <v>19</v>
      </c>
      <c r="E17" s="27">
        <v>38</v>
      </c>
      <c r="F17" s="28">
        <v>22</v>
      </c>
      <c r="G17" s="29">
        <v>53</v>
      </c>
      <c r="H17" s="29">
        <v>111</v>
      </c>
      <c r="I17" s="23">
        <v>0.08</v>
      </c>
      <c r="J17">
        <v>1000</v>
      </c>
      <c r="K17" s="17">
        <v>0</v>
      </c>
      <c r="L17">
        <v>0</v>
      </c>
      <c r="M17" s="10">
        <v>2.3666666666666669E-2</v>
      </c>
      <c r="N17" s="30">
        <f t="shared" si="0"/>
        <v>2.5000000000000001E-2</v>
      </c>
      <c r="O17" s="30">
        <f t="shared" si="1"/>
        <v>3.2983508245877063E-2</v>
      </c>
      <c r="P17" s="31">
        <f t="shared" si="2"/>
        <v>-0.24204545454545454</v>
      </c>
    </row>
    <row r="18" spans="1:16" x14ac:dyDescent="0.3">
      <c r="A18" s="33" t="s">
        <v>92</v>
      </c>
      <c r="B18" s="32" t="s">
        <v>160</v>
      </c>
      <c r="C18" s="26">
        <v>5</v>
      </c>
      <c r="D18" s="27">
        <v>18</v>
      </c>
      <c r="E18" s="27">
        <v>32</v>
      </c>
      <c r="F18" s="28">
        <v>15</v>
      </c>
      <c r="G18" s="29">
        <v>54</v>
      </c>
      <c r="H18" s="29">
        <v>91</v>
      </c>
      <c r="I18" s="23">
        <v>0.09</v>
      </c>
      <c r="J18">
        <v>10000</v>
      </c>
      <c r="K18" s="17">
        <v>0</v>
      </c>
      <c r="L18">
        <v>0</v>
      </c>
      <c r="M18" s="10">
        <v>8.7749999999999998E-3</v>
      </c>
      <c r="N18" s="30">
        <f t="shared" si="0"/>
        <v>2.0833333333333332E-2</v>
      </c>
      <c r="O18" s="30">
        <f t="shared" si="1"/>
        <v>2.2488755622188907E-2</v>
      </c>
      <c r="P18" s="31">
        <f t="shared" si="2"/>
        <v>-7.3611111111111224E-2</v>
      </c>
    </row>
    <row r="19" spans="1:16" x14ac:dyDescent="0.3">
      <c r="A19" s="33" t="s">
        <v>98</v>
      </c>
      <c r="B19" s="32" t="s">
        <v>188</v>
      </c>
      <c r="C19" s="26">
        <v>4</v>
      </c>
      <c r="D19" s="27">
        <v>11</v>
      </c>
      <c r="E19" s="27">
        <v>21</v>
      </c>
      <c r="F19" s="28">
        <v>12</v>
      </c>
      <c r="G19" s="29">
        <v>36</v>
      </c>
      <c r="H19" s="29">
        <v>74</v>
      </c>
      <c r="I19" s="23">
        <v>0.15</v>
      </c>
      <c r="J19">
        <v>1000</v>
      </c>
      <c r="K19" s="17">
        <v>0</v>
      </c>
      <c r="L19">
        <v>-1</v>
      </c>
      <c r="M19" s="10">
        <v>4.0566666666666668E-2</v>
      </c>
      <c r="N19" s="30">
        <f t="shared" si="0"/>
        <v>1.6666666666666666E-2</v>
      </c>
      <c r="O19" s="30">
        <f t="shared" si="1"/>
        <v>1.7991004497751123E-2</v>
      </c>
      <c r="P19" s="31">
        <f t="shared" si="2"/>
        <v>-7.3611111111111044E-2</v>
      </c>
    </row>
    <row r="20" spans="1:16" x14ac:dyDescent="0.3">
      <c r="A20" s="33" t="s">
        <v>93</v>
      </c>
      <c r="B20" s="32" t="s">
        <v>161</v>
      </c>
      <c r="C20" s="26">
        <v>3</v>
      </c>
      <c r="D20" s="27">
        <v>20</v>
      </c>
      <c r="E20" s="27">
        <v>33</v>
      </c>
      <c r="F20" s="28">
        <v>17</v>
      </c>
      <c r="G20" s="29">
        <v>57</v>
      </c>
      <c r="H20" s="29">
        <v>108</v>
      </c>
      <c r="I20" s="23">
        <v>0.16</v>
      </c>
      <c r="J20">
        <v>3000</v>
      </c>
      <c r="K20" s="24">
        <v>-1</v>
      </c>
      <c r="L20">
        <v>-2</v>
      </c>
      <c r="M20" s="10">
        <v>1.8525E-2</v>
      </c>
      <c r="N20" s="30">
        <f t="shared" si="0"/>
        <v>1.2500000000000001E-2</v>
      </c>
      <c r="O20" s="30">
        <f t="shared" si="1"/>
        <v>2.5487256371814093E-2</v>
      </c>
      <c r="P20" s="31">
        <f t="shared" si="2"/>
        <v>-0.50955882352941173</v>
      </c>
    </row>
    <row r="21" spans="1:16" x14ac:dyDescent="0.3">
      <c r="A21" s="33" t="s">
        <v>101</v>
      </c>
      <c r="B21" s="32" t="s">
        <v>161</v>
      </c>
      <c r="C21" s="26">
        <v>2</v>
      </c>
      <c r="D21" s="27">
        <v>9</v>
      </c>
      <c r="E21" s="27">
        <v>14</v>
      </c>
      <c r="F21" s="28">
        <v>17</v>
      </c>
      <c r="G21" s="29">
        <v>41</v>
      </c>
      <c r="H21" s="29">
        <v>83</v>
      </c>
      <c r="I21" s="23">
        <v>0.17</v>
      </c>
      <c r="J21">
        <v>500</v>
      </c>
      <c r="K21" s="17">
        <v>0</v>
      </c>
      <c r="L21">
        <v>-2</v>
      </c>
      <c r="M21" s="10">
        <v>0</v>
      </c>
      <c r="N21" s="30">
        <f t="shared" si="0"/>
        <v>8.3333333333333332E-3</v>
      </c>
      <c r="O21" s="30">
        <f t="shared" si="1"/>
        <v>2.5487256371814093E-2</v>
      </c>
      <c r="P21" s="31">
        <f t="shared" si="2"/>
        <v>-0.67303921568627456</v>
      </c>
    </row>
    <row r="22" spans="1:16" x14ac:dyDescent="0.3">
      <c r="A22" s="33" t="s">
        <v>99</v>
      </c>
      <c r="B22" s="32" t="s">
        <v>161</v>
      </c>
      <c r="C22" s="26">
        <v>1</v>
      </c>
      <c r="D22" s="27">
        <v>6</v>
      </c>
      <c r="E22" s="27">
        <v>11</v>
      </c>
      <c r="F22" s="28">
        <v>14</v>
      </c>
      <c r="G22" s="29">
        <v>33</v>
      </c>
      <c r="H22" s="29">
        <v>70</v>
      </c>
      <c r="I22" s="23">
        <v>0.08</v>
      </c>
      <c r="J22">
        <v>500</v>
      </c>
      <c r="K22" s="17">
        <v>0</v>
      </c>
      <c r="L22">
        <v>-2</v>
      </c>
      <c r="M22" s="10">
        <v>-3.3333333333333132E-4</v>
      </c>
      <c r="N22" s="30">
        <f t="shared" si="0"/>
        <v>4.1666666666666666E-3</v>
      </c>
      <c r="O22" s="30">
        <f t="shared" si="1"/>
        <v>2.0989505247376312E-2</v>
      </c>
      <c r="P22" s="31">
        <f t="shared" si="2"/>
        <v>-0.80148809523809528</v>
      </c>
    </row>
    <row r="28" spans="1:16" x14ac:dyDescent="0.3">
      <c r="A28" t="str">
        <f>A4</f>
        <v>Country</v>
      </c>
      <c r="B28" t="str">
        <f>I4</f>
        <v>EM2023</v>
      </c>
      <c r="C28" s="22" t="str">
        <f>P4</f>
        <v>Change Golds Paris</v>
      </c>
      <c r="G28" s="22"/>
    </row>
    <row r="29" spans="1:16" x14ac:dyDescent="0.3">
      <c r="A29" t="str">
        <f t="shared" ref="A29:A45" si="3">A5</f>
        <v>United States</v>
      </c>
      <c r="B29" s="18">
        <f t="shared" ref="B29:B46" si="4">I5</f>
        <v>0.11</v>
      </c>
      <c r="C29" s="22">
        <f t="shared" ref="C29:C46" si="5">P5</f>
        <v>-0.16416040100250628</v>
      </c>
      <c r="G29" s="22"/>
    </row>
    <row r="30" spans="1:16" x14ac:dyDescent="0.3">
      <c r="A30" t="str">
        <f t="shared" si="3"/>
        <v>China</v>
      </c>
      <c r="B30" s="18">
        <f t="shared" si="4"/>
        <v>0.04</v>
      </c>
      <c r="C30" s="22">
        <f t="shared" si="5"/>
        <v>7.9288025889967487E-2</v>
      </c>
      <c r="G30" s="22"/>
    </row>
    <row r="31" spans="1:16" x14ac:dyDescent="0.3">
      <c r="A31" t="str">
        <f t="shared" si="3"/>
        <v>Japan</v>
      </c>
      <c r="B31" s="18">
        <f t="shared" si="4"/>
        <v>0.04</v>
      </c>
      <c r="C31" s="22">
        <f t="shared" si="5"/>
        <v>0.20833333333333329</v>
      </c>
      <c r="G31" s="22"/>
    </row>
    <row r="32" spans="1:16" x14ac:dyDescent="0.3">
      <c r="A32" t="str">
        <f t="shared" si="3"/>
        <v>Australia</v>
      </c>
      <c r="B32" s="18">
        <f t="shared" si="4"/>
        <v>0.05</v>
      </c>
      <c r="C32" s="22">
        <f t="shared" si="5"/>
        <v>0.51590909090909076</v>
      </c>
      <c r="G32" s="22"/>
    </row>
    <row r="33" spans="1:7" x14ac:dyDescent="0.3">
      <c r="A33" t="str">
        <f t="shared" si="3"/>
        <v>France</v>
      </c>
      <c r="B33" s="18">
        <f t="shared" si="4"/>
        <v>0.05</v>
      </c>
      <c r="C33" s="22">
        <f t="shared" si="5"/>
        <v>0.43440860215053761</v>
      </c>
      <c r="G33" s="22"/>
    </row>
    <row r="34" spans="1:7" x14ac:dyDescent="0.3">
      <c r="A34" t="str">
        <f t="shared" si="3"/>
        <v>Netherlands</v>
      </c>
      <c r="B34" s="18">
        <f t="shared" si="4"/>
        <v>0.08</v>
      </c>
      <c r="C34" s="22">
        <f t="shared" si="5"/>
        <v>0.73697916666666685</v>
      </c>
      <c r="G34" s="22"/>
    </row>
    <row r="35" spans="1:7" x14ac:dyDescent="0.3">
      <c r="A35" t="str">
        <f t="shared" si="3"/>
        <v>Great Britain</v>
      </c>
      <c r="B35" s="18">
        <f t="shared" si="4"/>
        <v>0.1</v>
      </c>
      <c r="C35" s="22">
        <f t="shared" si="5"/>
        <v>-0.50117521367521367</v>
      </c>
      <c r="G35" s="22"/>
    </row>
    <row r="36" spans="1:7" x14ac:dyDescent="0.3">
      <c r="A36" t="str">
        <f t="shared" si="3"/>
        <v>South Korea</v>
      </c>
      <c r="B36" s="18">
        <f t="shared" si="4"/>
        <v>7.0000000000000007E-2</v>
      </c>
      <c r="C36" s="22">
        <f t="shared" si="5"/>
        <v>0.29032738095238098</v>
      </c>
      <c r="G36" s="22"/>
    </row>
    <row r="37" spans="1:7" x14ac:dyDescent="0.3">
      <c r="A37" t="str">
        <f t="shared" si="3"/>
        <v>Germany</v>
      </c>
      <c r="B37" s="18">
        <f t="shared" si="4"/>
        <v>0.06</v>
      </c>
      <c r="C37" s="22">
        <f t="shared" si="5"/>
        <v>-0.1223684210526315</v>
      </c>
      <c r="G37" s="22"/>
    </row>
    <row r="38" spans="1:7" x14ac:dyDescent="0.3">
      <c r="A38" t="str">
        <f t="shared" si="3"/>
        <v>Italy</v>
      </c>
      <c r="B38" s="18">
        <f t="shared" si="4"/>
        <v>0.1</v>
      </c>
      <c r="C38" s="22">
        <f t="shared" si="5"/>
        <v>0.2826923076923078</v>
      </c>
      <c r="G38" s="22"/>
    </row>
    <row r="39" spans="1:7" x14ac:dyDescent="0.3">
      <c r="A39" t="str">
        <f t="shared" si="3"/>
        <v>New Zealand</v>
      </c>
      <c r="B39" s="18">
        <f t="shared" si="4"/>
        <v>5.0000000000000001E-3</v>
      </c>
      <c r="C39" s="22">
        <f t="shared" si="5"/>
        <v>0.63480392156862731</v>
      </c>
      <c r="G39" s="22"/>
    </row>
    <row r="40" spans="1:7" x14ac:dyDescent="0.3">
      <c r="A40" t="str">
        <f t="shared" si="3"/>
        <v>Canada</v>
      </c>
      <c r="B40" s="18">
        <f t="shared" si="4"/>
        <v>0.06</v>
      </c>
      <c r="C40" s="22">
        <f t="shared" si="5"/>
        <v>0.92403846153846148</v>
      </c>
      <c r="G40" s="22"/>
    </row>
    <row r="41" spans="1:7" x14ac:dyDescent="0.3">
      <c r="A41" t="str">
        <f t="shared" si="3"/>
        <v>Hungary</v>
      </c>
      <c r="B41" s="18">
        <f t="shared" si="4"/>
        <v>0.08</v>
      </c>
      <c r="C41" s="22">
        <f t="shared" si="5"/>
        <v>-0.24204545454545454</v>
      </c>
      <c r="G41" s="22"/>
    </row>
    <row r="42" spans="1:7" x14ac:dyDescent="0.3">
      <c r="A42" t="str">
        <f t="shared" si="3"/>
        <v>Spain</v>
      </c>
      <c r="B42" s="18">
        <f t="shared" si="4"/>
        <v>0.09</v>
      </c>
      <c r="C42" s="22">
        <f t="shared" si="5"/>
        <v>-7.3611111111111224E-2</v>
      </c>
      <c r="G42" s="22"/>
    </row>
    <row r="43" spans="1:7" x14ac:dyDescent="0.3">
      <c r="A43" t="str">
        <f t="shared" si="3"/>
        <v>Kenya</v>
      </c>
      <c r="B43" s="18">
        <f t="shared" si="4"/>
        <v>0.15</v>
      </c>
      <c r="C43" s="22">
        <f t="shared" si="5"/>
        <v>-7.3611111111111044E-2</v>
      </c>
      <c r="G43" s="22"/>
    </row>
    <row r="44" spans="1:7" x14ac:dyDescent="0.3">
      <c r="A44" t="str">
        <f t="shared" si="3"/>
        <v>Brazil</v>
      </c>
      <c r="B44" s="18">
        <f t="shared" si="4"/>
        <v>0.16</v>
      </c>
      <c r="C44" s="22">
        <f t="shared" si="5"/>
        <v>-0.50955882352941173</v>
      </c>
      <c r="G44" s="22"/>
    </row>
    <row r="45" spans="1:7" x14ac:dyDescent="0.3">
      <c r="A45" t="str">
        <f t="shared" si="3"/>
        <v>Cuba</v>
      </c>
      <c r="B45" s="18">
        <f t="shared" si="4"/>
        <v>0.17</v>
      </c>
      <c r="C45" s="22">
        <f t="shared" si="5"/>
        <v>-0.67303921568627456</v>
      </c>
      <c r="G45" s="22"/>
    </row>
    <row r="46" spans="1:7" x14ac:dyDescent="0.3">
      <c r="A46" t="str">
        <f>A22</f>
        <v>Jamaica</v>
      </c>
      <c r="B46" s="18">
        <f t="shared" si="4"/>
        <v>0.08</v>
      </c>
      <c r="C46" s="22">
        <f t="shared" si="5"/>
        <v>-0.80148809523809528</v>
      </c>
      <c r="G46" s="22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92100-BDEC-476F-B4D5-9593E36E52B1}">
  <dimension ref="A1:BW66"/>
  <sheetViews>
    <sheetView topLeftCell="K1" workbookViewId="0">
      <selection activeCell="BU20" sqref="BO16:BU20"/>
    </sheetView>
  </sheetViews>
  <sheetFormatPr defaultRowHeight="14.4" x14ac:dyDescent="0.3"/>
  <cols>
    <col min="6" max="6" width="9.109375" style="6"/>
    <col min="12" max="12" width="9.109375" style="6"/>
    <col min="18" max="18" width="9.109375" style="6"/>
    <col min="19" max="19" width="20" customWidth="1"/>
    <col min="28" max="28" width="9.109375" bestFit="1" customWidth="1"/>
    <col min="32" max="32" width="10.109375" bestFit="1" customWidth="1"/>
    <col min="34" max="34" width="9.109375" bestFit="1" customWidth="1"/>
  </cols>
  <sheetData>
    <row r="1" spans="1:75" x14ac:dyDescent="0.3">
      <c r="A1" t="s">
        <v>67</v>
      </c>
      <c r="F1" s="6" t="s">
        <v>95</v>
      </c>
      <c r="G1" t="s">
        <v>80</v>
      </c>
      <c r="L1" s="6" t="s">
        <v>95</v>
      </c>
      <c r="M1" t="s">
        <v>150</v>
      </c>
      <c r="R1" s="6" t="s">
        <v>95</v>
      </c>
      <c r="T1" t="s">
        <v>96</v>
      </c>
      <c r="U1" t="s">
        <v>97</v>
      </c>
      <c r="V1" t="s">
        <v>110</v>
      </c>
      <c r="Z1" t="s">
        <v>111</v>
      </c>
      <c r="AA1" t="s">
        <v>175</v>
      </c>
      <c r="AB1" t="s">
        <v>176</v>
      </c>
      <c r="AC1" t="s">
        <v>153</v>
      </c>
      <c r="AD1" t="s">
        <v>152</v>
      </c>
      <c r="AE1" t="s">
        <v>180</v>
      </c>
      <c r="AF1" t="s">
        <v>168</v>
      </c>
      <c r="AG1" t="s">
        <v>169</v>
      </c>
      <c r="AK1" t="s">
        <v>127</v>
      </c>
      <c r="AU1" t="s">
        <v>127</v>
      </c>
      <c r="BE1" t="s">
        <v>127</v>
      </c>
      <c r="BO1" t="s">
        <v>127</v>
      </c>
    </row>
    <row r="2" spans="1:75" ht="29.4" thickBot="1" x14ac:dyDescent="0.35">
      <c r="A2" s="2" t="s">
        <v>33</v>
      </c>
      <c r="B2" s="5">
        <v>48</v>
      </c>
      <c r="C2" s="5">
        <v>26</v>
      </c>
      <c r="D2" s="5">
        <v>30</v>
      </c>
      <c r="E2" s="5">
        <v>104</v>
      </c>
      <c r="F2" s="6">
        <f>B2*3+C2*2+D2</f>
        <v>226</v>
      </c>
      <c r="G2" s="2" t="s">
        <v>0</v>
      </c>
      <c r="H2" s="5">
        <v>46</v>
      </c>
      <c r="I2" s="5">
        <v>37</v>
      </c>
      <c r="J2" s="5">
        <v>38</v>
      </c>
      <c r="K2" s="5">
        <v>121</v>
      </c>
      <c r="L2" s="6">
        <f>H2*3+I2*2+J2</f>
        <v>250</v>
      </c>
      <c r="M2" s="2" t="s">
        <v>0</v>
      </c>
      <c r="N2" s="1">
        <v>39</v>
      </c>
      <c r="O2" s="1">
        <v>41</v>
      </c>
      <c r="P2" s="1">
        <v>33</v>
      </c>
      <c r="Q2" s="1">
        <v>113</v>
      </c>
      <c r="R2">
        <f t="shared" ref="R2:R42" si="0">N2*3+O2*2+P2</f>
        <v>232</v>
      </c>
      <c r="S2" s="7" t="s">
        <v>81</v>
      </c>
      <c r="T2" s="7">
        <f>F2</f>
        <v>226</v>
      </c>
      <c r="U2" s="7">
        <f>L2</f>
        <v>250</v>
      </c>
      <c r="V2" s="7">
        <f>R2</f>
        <v>232</v>
      </c>
      <c r="W2" s="7">
        <f>SUM(T2:V2)</f>
        <v>708</v>
      </c>
      <c r="X2" s="8">
        <f t="shared" ref="X2:X19" si="1">W2/W$32</f>
        <v>0.18621778011572857</v>
      </c>
      <c r="Y2" t="s">
        <v>154</v>
      </c>
      <c r="Z2">
        <f>AE21</f>
        <v>250</v>
      </c>
      <c r="AA2" s="19">
        <f>Z2</f>
        <v>250</v>
      </c>
      <c r="AB2" s="20">
        <f>W2</f>
        <v>708</v>
      </c>
      <c r="AC2" s="23">
        <v>0.11</v>
      </c>
      <c r="AD2" s="17">
        <v>0</v>
      </c>
      <c r="AE2" s="10">
        <v>2.0150000000000001E-2</v>
      </c>
      <c r="AF2">
        <v>-2</v>
      </c>
      <c r="AG2">
        <v>100000</v>
      </c>
      <c r="AJ2" s="10"/>
    </row>
    <row r="3" spans="1:75" ht="28.8" x14ac:dyDescent="0.3">
      <c r="A3" s="2" t="s">
        <v>57</v>
      </c>
      <c r="B3" s="5">
        <v>39</v>
      </c>
      <c r="C3" s="5">
        <v>31</v>
      </c>
      <c r="D3" s="5">
        <v>22</v>
      </c>
      <c r="E3" s="5">
        <v>92</v>
      </c>
      <c r="F3" s="6">
        <f t="shared" ref="F3:F42" si="2">B3*3+C3*2+D3</f>
        <v>201</v>
      </c>
      <c r="G3" s="2" t="s">
        <v>1</v>
      </c>
      <c r="H3" s="5">
        <v>27</v>
      </c>
      <c r="I3" s="5">
        <v>23</v>
      </c>
      <c r="J3" s="5">
        <v>17</v>
      </c>
      <c r="K3" s="5">
        <v>67</v>
      </c>
      <c r="L3" s="6">
        <f t="shared" ref="L3:L42" si="3">H3*3+I3*2+J3</f>
        <v>144</v>
      </c>
      <c r="M3" s="2" t="s">
        <v>2</v>
      </c>
      <c r="N3" s="1">
        <v>38</v>
      </c>
      <c r="O3" s="1">
        <v>32</v>
      </c>
      <c r="P3" s="1">
        <v>19</v>
      </c>
      <c r="Q3" s="1">
        <v>89</v>
      </c>
      <c r="R3">
        <f t="shared" si="0"/>
        <v>197</v>
      </c>
      <c r="S3" s="7" t="s">
        <v>82</v>
      </c>
      <c r="T3" s="7">
        <f>F3</f>
        <v>201</v>
      </c>
      <c r="U3" s="7">
        <f>L4</f>
        <v>140</v>
      </c>
      <c r="V3" s="7">
        <f>R3</f>
        <v>197</v>
      </c>
      <c r="W3" s="7">
        <f t="shared" ref="W3:W19" si="4">SUM(T3:V3)</f>
        <v>538</v>
      </c>
      <c r="X3" s="8">
        <f t="shared" si="1"/>
        <v>0.14150447133087848</v>
      </c>
      <c r="Y3" s="4" t="s">
        <v>156</v>
      </c>
      <c r="Z3" s="4">
        <f t="shared" ref="Z3" si="5">AE22</f>
        <v>198</v>
      </c>
      <c r="AA3" s="21">
        <f t="shared" ref="AA3:AA19" si="6">Z3</f>
        <v>198</v>
      </c>
      <c r="AB3" s="20">
        <f t="shared" ref="AB3:AB19" si="7">W3</f>
        <v>538</v>
      </c>
      <c r="AC3" s="23">
        <v>0.04</v>
      </c>
      <c r="AD3" s="17">
        <v>0</v>
      </c>
      <c r="AE3" s="10">
        <v>4.7300000000000002E-2</v>
      </c>
      <c r="AF3">
        <v>-1</v>
      </c>
      <c r="AG3">
        <v>1000</v>
      </c>
      <c r="AK3" s="15" t="s">
        <v>128</v>
      </c>
      <c r="AL3" s="15"/>
      <c r="AU3" s="15" t="s">
        <v>128</v>
      </c>
      <c r="AV3" s="15"/>
      <c r="BE3" s="15" t="s">
        <v>128</v>
      </c>
      <c r="BF3" s="15"/>
      <c r="BO3" s="15" t="s">
        <v>128</v>
      </c>
      <c r="BP3" s="15"/>
    </row>
    <row r="4" spans="1:75" ht="28.8" x14ac:dyDescent="0.3">
      <c r="A4" s="3" t="s">
        <v>58</v>
      </c>
      <c r="B4" s="5">
        <v>29</v>
      </c>
      <c r="C4" s="5">
        <v>18</v>
      </c>
      <c r="D4" s="5">
        <v>18</v>
      </c>
      <c r="E4" s="5">
        <v>65</v>
      </c>
      <c r="F4" s="6">
        <f t="shared" si="2"/>
        <v>141</v>
      </c>
      <c r="G4" s="2" t="s">
        <v>2</v>
      </c>
      <c r="H4" s="5">
        <v>26</v>
      </c>
      <c r="I4" s="5">
        <v>18</v>
      </c>
      <c r="J4" s="5">
        <v>26</v>
      </c>
      <c r="K4" s="5">
        <v>70</v>
      </c>
      <c r="L4" s="6">
        <f t="shared" si="3"/>
        <v>140</v>
      </c>
      <c r="M4" s="3" t="s">
        <v>20</v>
      </c>
      <c r="N4" s="1">
        <v>27</v>
      </c>
      <c r="O4" s="1">
        <v>14</v>
      </c>
      <c r="P4" s="1">
        <v>17</v>
      </c>
      <c r="Q4" s="1">
        <v>58</v>
      </c>
      <c r="R4">
        <f t="shared" si="0"/>
        <v>126</v>
      </c>
      <c r="S4" s="7" t="s">
        <v>83</v>
      </c>
      <c r="T4" s="7">
        <f>F4</f>
        <v>141</v>
      </c>
      <c r="U4" s="7">
        <f>L3</f>
        <v>144</v>
      </c>
      <c r="V4" s="7">
        <f>R5</f>
        <v>128</v>
      </c>
      <c r="W4" s="7">
        <f t="shared" si="4"/>
        <v>413</v>
      </c>
      <c r="X4" s="8">
        <f t="shared" si="1"/>
        <v>0.10862703840084166</v>
      </c>
      <c r="Y4" t="s">
        <v>157</v>
      </c>
      <c r="Z4">
        <f>AE27</f>
        <v>115</v>
      </c>
      <c r="AA4" s="19">
        <f t="shared" si="6"/>
        <v>115</v>
      </c>
      <c r="AB4" s="20">
        <f t="shared" si="7"/>
        <v>413</v>
      </c>
      <c r="AC4" s="23">
        <v>0.1</v>
      </c>
      <c r="AD4" s="24">
        <v>-1.2</v>
      </c>
      <c r="AE4" s="10">
        <v>8.8666666666666685E-3</v>
      </c>
      <c r="AF4">
        <v>0</v>
      </c>
      <c r="AG4">
        <v>100000</v>
      </c>
      <c r="AJ4" s="10"/>
      <c r="AK4" t="s">
        <v>129</v>
      </c>
      <c r="AL4">
        <v>0.98490100944523939</v>
      </c>
      <c r="AU4" t="s">
        <v>129</v>
      </c>
      <c r="AV4">
        <v>0.98479962664401788</v>
      </c>
      <c r="BE4" t="s">
        <v>129</v>
      </c>
      <c r="BF4">
        <v>0.98411558792994458</v>
      </c>
      <c r="BO4" t="s">
        <v>129</v>
      </c>
      <c r="BP4">
        <v>0.98092653704170518</v>
      </c>
    </row>
    <row r="5" spans="1:75" ht="28.8" x14ac:dyDescent="0.3">
      <c r="A5" s="2" t="s">
        <v>34</v>
      </c>
      <c r="B5" s="5">
        <v>18</v>
      </c>
      <c r="C5" s="5">
        <v>21</v>
      </c>
      <c r="D5" s="5">
        <v>26</v>
      </c>
      <c r="E5" s="5">
        <v>65</v>
      </c>
      <c r="F5" s="6">
        <f t="shared" si="2"/>
        <v>122</v>
      </c>
      <c r="G5" s="2" t="s">
        <v>3</v>
      </c>
      <c r="H5" s="5">
        <v>19</v>
      </c>
      <c r="I5" s="5">
        <v>17</v>
      </c>
      <c r="J5" s="5">
        <v>20</v>
      </c>
      <c r="K5" s="5">
        <v>56</v>
      </c>
      <c r="L5" s="6">
        <f t="shared" si="3"/>
        <v>111</v>
      </c>
      <c r="M5" s="2" t="s">
        <v>1</v>
      </c>
      <c r="N5" s="1">
        <v>22</v>
      </c>
      <c r="O5" s="1">
        <v>20</v>
      </c>
      <c r="P5" s="1">
        <v>22</v>
      </c>
      <c r="Q5" s="1">
        <v>64</v>
      </c>
      <c r="R5">
        <f t="shared" si="0"/>
        <v>128</v>
      </c>
      <c r="S5" s="7" t="s">
        <v>84</v>
      </c>
      <c r="T5" s="7">
        <f>F7</f>
        <v>86</v>
      </c>
      <c r="U5" s="7">
        <f>L6</f>
        <v>86</v>
      </c>
      <c r="V5" s="7">
        <f>R10</f>
        <v>68</v>
      </c>
      <c r="W5" s="7">
        <f t="shared" si="4"/>
        <v>240</v>
      </c>
      <c r="X5" s="8">
        <f t="shared" si="1"/>
        <v>6.3124671225670698E-2</v>
      </c>
      <c r="Y5" t="s">
        <v>157</v>
      </c>
      <c r="Z5">
        <f>AE30</f>
        <v>70</v>
      </c>
      <c r="AA5" s="19">
        <f t="shared" si="6"/>
        <v>70</v>
      </c>
      <c r="AB5" s="20">
        <f t="shared" si="7"/>
        <v>240</v>
      </c>
      <c r="AC5" s="23">
        <v>0.06</v>
      </c>
      <c r="AD5" s="17">
        <v>0</v>
      </c>
      <c r="AE5" s="10">
        <v>2.0999999999999994E-3</v>
      </c>
      <c r="AF5">
        <v>0</v>
      </c>
      <c r="AG5">
        <v>100000</v>
      </c>
      <c r="AJ5" s="10"/>
      <c r="AK5" t="s">
        <v>130</v>
      </c>
      <c r="AL5">
        <v>0.97002999840625148</v>
      </c>
      <c r="AU5" t="s">
        <v>130</v>
      </c>
      <c r="AV5">
        <v>0.96983030463819697</v>
      </c>
      <c r="BE5" t="s">
        <v>130</v>
      </c>
      <c r="BF5">
        <v>0.96848349040670056</v>
      </c>
      <c r="BO5" t="s">
        <v>130</v>
      </c>
      <c r="BP5">
        <v>0.96221687107263187</v>
      </c>
    </row>
    <row r="6" spans="1:75" ht="28.8" x14ac:dyDescent="0.3">
      <c r="A6" s="2" t="s">
        <v>36</v>
      </c>
      <c r="B6" s="5">
        <v>13</v>
      </c>
      <c r="C6" s="5">
        <v>9</v>
      </c>
      <c r="D6" s="5">
        <v>9</v>
      </c>
      <c r="E6" s="5">
        <v>31</v>
      </c>
      <c r="F6" s="6">
        <f t="shared" si="2"/>
        <v>66</v>
      </c>
      <c r="G6" s="2" t="s">
        <v>4</v>
      </c>
      <c r="H6" s="5">
        <v>17</v>
      </c>
      <c r="I6" s="5">
        <v>10</v>
      </c>
      <c r="J6" s="5">
        <v>15</v>
      </c>
      <c r="K6" s="5">
        <v>42</v>
      </c>
      <c r="L6" s="6">
        <f t="shared" si="3"/>
        <v>86</v>
      </c>
      <c r="M6" s="2" t="s">
        <v>21</v>
      </c>
      <c r="N6" s="1">
        <v>20</v>
      </c>
      <c r="O6" s="1">
        <v>28</v>
      </c>
      <c r="P6" s="1">
        <v>23</v>
      </c>
      <c r="Q6" s="1">
        <v>71</v>
      </c>
      <c r="R6">
        <f t="shared" si="0"/>
        <v>139</v>
      </c>
      <c r="S6" s="7" t="s">
        <v>85</v>
      </c>
      <c r="T6" s="7">
        <f>F6</f>
        <v>66</v>
      </c>
      <c r="U6" s="7">
        <f>L9</f>
        <v>42</v>
      </c>
      <c r="V6" s="7">
        <f>R17</f>
        <v>36</v>
      </c>
      <c r="W6" s="7">
        <f t="shared" si="4"/>
        <v>144</v>
      </c>
      <c r="X6" s="8">
        <f t="shared" si="1"/>
        <v>3.7874802735402419E-2</v>
      </c>
      <c r="Y6" s="4" t="s">
        <v>156</v>
      </c>
      <c r="Z6" s="4">
        <f>AE28</f>
        <v>67</v>
      </c>
      <c r="AA6" s="21">
        <f t="shared" si="6"/>
        <v>67</v>
      </c>
      <c r="AB6" s="20">
        <f t="shared" si="7"/>
        <v>144</v>
      </c>
      <c r="AC6" s="23">
        <v>7.0000000000000007E-2</v>
      </c>
      <c r="AD6" s="17">
        <v>0</v>
      </c>
      <c r="AE6" s="10">
        <v>1.89E-2</v>
      </c>
      <c r="AF6">
        <v>-1</v>
      </c>
      <c r="AG6">
        <v>1000</v>
      </c>
      <c r="AJ6" s="10"/>
      <c r="AK6" t="s">
        <v>131</v>
      </c>
      <c r="AL6">
        <v>0.95368272480966132</v>
      </c>
      <c r="AU6" t="s">
        <v>131</v>
      </c>
      <c r="AV6">
        <v>0.95725959823744555</v>
      </c>
      <c r="BE6" t="s">
        <v>131</v>
      </c>
      <c r="BF6">
        <v>0.95878610283953158</v>
      </c>
      <c r="BO6" t="s">
        <v>131</v>
      </c>
      <c r="BP6">
        <v>0.95412048630248159</v>
      </c>
    </row>
    <row r="7" spans="1:75" ht="28.8" x14ac:dyDescent="0.3">
      <c r="A7" s="2" t="s">
        <v>35</v>
      </c>
      <c r="B7" s="5">
        <v>11</v>
      </c>
      <c r="C7" s="5">
        <v>20</v>
      </c>
      <c r="D7" s="5">
        <v>13</v>
      </c>
      <c r="E7" s="5">
        <v>44</v>
      </c>
      <c r="F7" s="6">
        <f t="shared" si="2"/>
        <v>86</v>
      </c>
      <c r="G7" s="2" t="s">
        <v>5</v>
      </c>
      <c r="H7" s="5">
        <v>12</v>
      </c>
      <c r="I7" s="5">
        <v>8</v>
      </c>
      <c r="J7" s="5">
        <v>21</v>
      </c>
      <c r="K7" s="5">
        <v>41</v>
      </c>
      <c r="L7" s="6">
        <f t="shared" si="3"/>
        <v>73</v>
      </c>
      <c r="M7" s="2" t="s">
        <v>9</v>
      </c>
      <c r="N7" s="1">
        <v>17</v>
      </c>
      <c r="O7" s="1">
        <v>7</v>
      </c>
      <c r="P7" s="1">
        <v>22</v>
      </c>
      <c r="Q7" s="1">
        <v>46</v>
      </c>
      <c r="R7">
        <f t="shared" si="0"/>
        <v>87</v>
      </c>
      <c r="S7" s="7" t="s">
        <v>86</v>
      </c>
      <c r="T7" s="7">
        <f>F12</f>
        <v>66</v>
      </c>
      <c r="U7" s="7">
        <f>L7</f>
        <v>73</v>
      </c>
      <c r="V7" s="7">
        <f>R4</f>
        <v>126</v>
      </c>
      <c r="W7" s="7">
        <f t="shared" si="4"/>
        <v>265</v>
      </c>
      <c r="X7" s="8">
        <f t="shared" si="1"/>
        <v>6.9700157811678071E-2</v>
      </c>
      <c r="Y7" s="4" t="s">
        <v>156</v>
      </c>
      <c r="Z7" s="4">
        <f>AE23</f>
        <v>97</v>
      </c>
      <c r="AA7" s="21">
        <f t="shared" si="6"/>
        <v>97</v>
      </c>
      <c r="AB7" s="20">
        <f t="shared" si="7"/>
        <v>265</v>
      </c>
      <c r="AC7" s="23">
        <v>0.04</v>
      </c>
      <c r="AD7" s="24">
        <v>-0.8</v>
      </c>
      <c r="AE7" s="10">
        <v>3.2249999999999991E-3</v>
      </c>
      <c r="AF7">
        <v>-1</v>
      </c>
      <c r="AG7">
        <v>2000</v>
      </c>
      <c r="AJ7" s="10"/>
      <c r="AK7" t="s">
        <v>132</v>
      </c>
      <c r="AL7">
        <v>13.609051577862544</v>
      </c>
      <c r="AU7" t="s">
        <v>132</v>
      </c>
      <c r="AV7">
        <v>13.073011976061943</v>
      </c>
      <c r="BE7" t="s">
        <v>132</v>
      </c>
      <c r="BF7">
        <v>12.837433309560931</v>
      </c>
      <c r="BO7" t="s">
        <v>132</v>
      </c>
      <c r="BP7">
        <v>13.544586836584749</v>
      </c>
    </row>
    <row r="8" spans="1:75" ht="29.4" thickBot="1" x14ac:dyDescent="0.35">
      <c r="A8" s="2" t="s">
        <v>37</v>
      </c>
      <c r="B8" s="5">
        <v>11</v>
      </c>
      <c r="C8" s="5">
        <v>11</v>
      </c>
      <c r="D8" s="5">
        <v>13</v>
      </c>
      <c r="E8" s="5">
        <v>35</v>
      </c>
      <c r="F8" s="6">
        <f t="shared" si="2"/>
        <v>68</v>
      </c>
      <c r="G8" s="2" t="s">
        <v>6</v>
      </c>
      <c r="H8" s="5">
        <v>10</v>
      </c>
      <c r="I8" s="5">
        <v>18</v>
      </c>
      <c r="J8" s="5">
        <v>14</v>
      </c>
      <c r="K8" s="5">
        <v>42</v>
      </c>
      <c r="L8" s="6">
        <f t="shared" si="3"/>
        <v>80</v>
      </c>
      <c r="M8" s="2" t="s">
        <v>10</v>
      </c>
      <c r="N8" s="1">
        <v>10</v>
      </c>
      <c r="O8" s="1">
        <v>12</v>
      </c>
      <c r="P8" s="1">
        <v>14</v>
      </c>
      <c r="Q8" s="1">
        <v>36</v>
      </c>
      <c r="R8">
        <f t="shared" si="0"/>
        <v>68</v>
      </c>
      <c r="S8" s="7" t="s">
        <v>87</v>
      </c>
      <c r="T8" s="7">
        <f>F8</f>
        <v>68</v>
      </c>
      <c r="U8" s="7">
        <f>L8</f>
        <v>80</v>
      </c>
      <c r="V8" s="7">
        <f>R9</f>
        <v>65</v>
      </c>
      <c r="W8" s="7">
        <f t="shared" si="4"/>
        <v>213</v>
      </c>
      <c r="X8" s="8">
        <f t="shared" si="1"/>
        <v>5.6023145712782746E-2</v>
      </c>
      <c r="Y8" t="s">
        <v>157</v>
      </c>
      <c r="Z8">
        <f>AE25</f>
        <v>122</v>
      </c>
      <c r="AA8" s="21">
        <f t="shared" si="6"/>
        <v>122</v>
      </c>
      <c r="AB8" s="20">
        <f t="shared" si="7"/>
        <v>213</v>
      </c>
      <c r="AC8" s="23">
        <v>0.05</v>
      </c>
      <c r="AD8" s="17">
        <v>3</v>
      </c>
      <c r="AE8" s="10">
        <v>5.4500000000000026E-3</v>
      </c>
      <c r="AF8">
        <v>0</v>
      </c>
      <c r="AG8">
        <v>10000</v>
      </c>
      <c r="AJ8" s="10"/>
      <c r="AK8" s="13" t="s">
        <v>133</v>
      </c>
      <c r="AL8" s="13">
        <v>18</v>
      </c>
      <c r="AU8" s="13" t="s">
        <v>133</v>
      </c>
      <c r="AV8" s="13">
        <v>18</v>
      </c>
      <c r="BE8" s="13" t="s">
        <v>133</v>
      </c>
      <c r="BF8" s="13">
        <v>18</v>
      </c>
      <c r="BO8" s="13" t="s">
        <v>133</v>
      </c>
      <c r="BP8" s="13">
        <v>18</v>
      </c>
    </row>
    <row r="9" spans="1:75" ht="28.8" x14ac:dyDescent="0.3">
      <c r="A9" s="2" t="s">
        <v>59</v>
      </c>
      <c r="B9" s="5">
        <v>8</v>
      </c>
      <c r="C9" s="5">
        <v>15</v>
      </c>
      <c r="D9" s="5">
        <v>12</v>
      </c>
      <c r="E9" s="5">
        <v>35</v>
      </c>
      <c r="F9" s="6">
        <f t="shared" si="2"/>
        <v>66</v>
      </c>
      <c r="G9" s="2" t="s">
        <v>7</v>
      </c>
      <c r="H9" s="5">
        <v>9</v>
      </c>
      <c r="I9" s="5">
        <v>3</v>
      </c>
      <c r="J9" s="5">
        <v>9</v>
      </c>
      <c r="K9" s="5">
        <v>21</v>
      </c>
      <c r="L9" s="6">
        <f t="shared" si="3"/>
        <v>42</v>
      </c>
      <c r="M9" s="2" t="s">
        <v>6</v>
      </c>
      <c r="N9" s="1">
        <v>10</v>
      </c>
      <c r="O9" s="1">
        <v>12</v>
      </c>
      <c r="P9" s="1">
        <v>11</v>
      </c>
      <c r="Q9" s="1">
        <v>33</v>
      </c>
      <c r="R9">
        <f t="shared" si="0"/>
        <v>65</v>
      </c>
      <c r="S9" s="7" t="s">
        <v>88</v>
      </c>
      <c r="T9" s="7">
        <f>F9</f>
        <v>66</v>
      </c>
      <c r="U9" s="7">
        <f>L11</f>
        <v>56</v>
      </c>
      <c r="V9" s="7">
        <f>R7</f>
        <v>87</v>
      </c>
      <c r="W9" s="7">
        <f t="shared" si="4"/>
        <v>209</v>
      </c>
      <c r="X9" s="8">
        <f t="shared" si="1"/>
        <v>5.4971067859021568E-2</v>
      </c>
      <c r="Y9" s="4" t="s">
        <v>156</v>
      </c>
      <c r="Z9" s="4">
        <f>AE24</f>
        <v>108</v>
      </c>
      <c r="AA9" s="21">
        <f t="shared" si="6"/>
        <v>108</v>
      </c>
      <c r="AB9" s="20">
        <f t="shared" si="7"/>
        <v>209</v>
      </c>
      <c r="AC9" s="23">
        <v>0.05</v>
      </c>
      <c r="AD9" s="17">
        <v>0</v>
      </c>
      <c r="AE9" s="10">
        <v>2.3225000000000003E-2</v>
      </c>
      <c r="AF9">
        <v>-1</v>
      </c>
      <c r="AG9">
        <v>12000</v>
      </c>
      <c r="AJ9" s="10"/>
    </row>
    <row r="10" spans="1:75" ht="15.6" thickBot="1" x14ac:dyDescent="0.35">
      <c r="A10" s="2" t="s">
        <v>8</v>
      </c>
      <c r="B10" s="5">
        <v>8</v>
      </c>
      <c r="C10" s="5">
        <v>9</v>
      </c>
      <c r="D10" s="5">
        <v>11</v>
      </c>
      <c r="E10" s="5">
        <v>28</v>
      </c>
      <c r="F10" s="6">
        <f t="shared" si="2"/>
        <v>53</v>
      </c>
      <c r="G10" s="2" t="s">
        <v>8</v>
      </c>
      <c r="H10" s="5">
        <v>8</v>
      </c>
      <c r="I10" s="5">
        <v>12</v>
      </c>
      <c r="J10" s="5">
        <v>8</v>
      </c>
      <c r="K10" s="5">
        <v>28</v>
      </c>
      <c r="L10" s="6">
        <f t="shared" si="3"/>
        <v>56</v>
      </c>
      <c r="M10" s="2" t="s">
        <v>4</v>
      </c>
      <c r="N10" s="1">
        <v>10</v>
      </c>
      <c r="O10" s="1">
        <v>11</v>
      </c>
      <c r="P10" s="1">
        <v>16</v>
      </c>
      <c r="Q10" s="1">
        <v>37</v>
      </c>
      <c r="R10">
        <f t="shared" si="0"/>
        <v>68</v>
      </c>
      <c r="S10" s="7" t="s">
        <v>89</v>
      </c>
      <c r="T10" s="7">
        <f>F10</f>
        <v>53</v>
      </c>
      <c r="U10" s="7">
        <f>L10</f>
        <v>56</v>
      </c>
      <c r="V10" s="7">
        <f>R11</f>
        <v>70</v>
      </c>
      <c r="W10" s="7">
        <f t="shared" si="4"/>
        <v>179</v>
      </c>
      <c r="X10" s="8">
        <f t="shared" si="1"/>
        <v>4.7080483955812727E-2</v>
      </c>
      <c r="Y10" t="s">
        <v>157</v>
      </c>
      <c r="Z10">
        <f>AE29</f>
        <v>77</v>
      </c>
      <c r="AA10" s="19">
        <f t="shared" si="6"/>
        <v>77</v>
      </c>
      <c r="AB10" s="20">
        <f t="shared" si="7"/>
        <v>179</v>
      </c>
      <c r="AC10" s="23">
        <v>0.1</v>
      </c>
      <c r="AD10" s="17">
        <v>0</v>
      </c>
      <c r="AE10" s="10">
        <v>1.0624999999999997E-2</v>
      </c>
      <c r="AF10">
        <v>0</v>
      </c>
      <c r="AG10">
        <v>10000</v>
      </c>
      <c r="AJ10" s="10"/>
      <c r="AK10" t="s">
        <v>134</v>
      </c>
      <c r="AU10" t="s">
        <v>134</v>
      </c>
      <c r="BE10" t="s">
        <v>134</v>
      </c>
      <c r="BO10" t="s">
        <v>134</v>
      </c>
    </row>
    <row r="11" spans="1:75" ht="15" x14ac:dyDescent="0.3">
      <c r="A11" s="2" t="s">
        <v>60</v>
      </c>
      <c r="B11" s="5">
        <v>8</v>
      </c>
      <c r="C11" s="5">
        <v>4</v>
      </c>
      <c r="D11" s="5">
        <v>6</v>
      </c>
      <c r="E11" s="5">
        <v>18</v>
      </c>
      <c r="F11" s="6">
        <f t="shared" si="2"/>
        <v>38</v>
      </c>
      <c r="G11" s="2" t="s">
        <v>9</v>
      </c>
      <c r="H11" s="5">
        <v>8</v>
      </c>
      <c r="I11" s="5">
        <v>11</v>
      </c>
      <c r="J11" s="5">
        <v>10</v>
      </c>
      <c r="K11" s="5">
        <v>29</v>
      </c>
      <c r="L11" s="6">
        <f t="shared" si="3"/>
        <v>56</v>
      </c>
      <c r="M11" s="2" t="s">
        <v>8</v>
      </c>
      <c r="N11" s="1">
        <v>10</v>
      </c>
      <c r="O11" s="1">
        <v>10</v>
      </c>
      <c r="P11" s="1">
        <v>20</v>
      </c>
      <c r="Q11" s="1">
        <v>40</v>
      </c>
      <c r="R11">
        <f t="shared" si="0"/>
        <v>70</v>
      </c>
      <c r="S11" s="7" t="s">
        <v>90</v>
      </c>
      <c r="T11" s="7">
        <f>F14</f>
        <v>38</v>
      </c>
      <c r="U11" s="7">
        <f>L12</f>
        <v>42</v>
      </c>
      <c r="V11" s="7">
        <f>R8</f>
        <v>68</v>
      </c>
      <c r="W11" s="7">
        <f t="shared" si="4"/>
        <v>148</v>
      </c>
      <c r="X11" s="8">
        <f t="shared" si="1"/>
        <v>3.8926880589163597E-2</v>
      </c>
      <c r="Y11" t="s">
        <v>157</v>
      </c>
      <c r="Z11">
        <f>AE26</f>
        <v>71</v>
      </c>
      <c r="AA11" s="21">
        <f t="shared" si="6"/>
        <v>71</v>
      </c>
      <c r="AB11" s="20">
        <f t="shared" si="7"/>
        <v>148</v>
      </c>
      <c r="AC11" s="23">
        <v>0.08</v>
      </c>
      <c r="AD11" s="17">
        <v>0</v>
      </c>
      <c r="AE11" s="10">
        <v>1.6824999999999996E-2</v>
      </c>
      <c r="AF11">
        <v>0</v>
      </c>
      <c r="AG11">
        <v>10000</v>
      </c>
      <c r="AJ11" s="10"/>
      <c r="AK11" s="14"/>
      <c r="AL11" s="14" t="s">
        <v>138</v>
      </c>
      <c r="AM11" s="14" t="s">
        <v>139</v>
      </c>
      <c r="AN11" s="14" t="s">
        <v>140</v>
      </c>
      <c r="AO11" s="14" t="s">
        <v>141</v>
      </c>
      <c r="AP11" s="14" t="s">
        <v>142</v>
      </c>
      <c r="AU11" s="14"/>
      <c r="AV11" s="14" t="s">
        <v>138</v>
      </c>
      <c r="AW11" s="14" t="s">
        <v>139</v>
      </c>
      <c r="AX11" s="14" t="s">
        <v>140</v>
      </c>
      <c r="AY11" s="14" t="s">
        <v>141</v>
      </c>
      <c r="AZ11" s="14" t="s">
        <v>142</v>
      </c>
      <c r="BE11" s="14"/>
      <c r="BF11" s="14" t="s">
        <v>138</v>
      </c>
      <c r="BG11" s="14" t="s">
        <v>139</v>
      </c>
      <c r="BH11" s="14" t="s">
        <v>140</v>
      </c>
      <c r="BI11" s="14" t="s">
        <v>141</v>
      </c>
      <c r="BJ11" s="14" t="s">
        <v>142</v>
      </c>
      <c r="BO11" s="14"/>
      <c r="BP11" s="14" t="s">
        <v>138</v>
      </c>
      <c r="BQ11" s="14" t="s">
        <v>139</v>
      </c>
      <c r="BR11" s="14" t="s">
        <v>140</v>
      </c>
      <c r="BS11" s="14" t="s">
        <v>141</v>
      </c>
      <c r="BT11" s="14" t="s">
        <v>142</v>
      </c>
    </row>
    <row r="12" spans="1:75" ht="28.8" x14ac:dyDescent="0.3">
      <c r="A12" s="2" t="s">
        <v>5</v>
      </c>
      <c r="B12" s="5">
        <v>7</v>
      </c>
      <c r="C12" s="5">
        <v>14</v>
      </c>
      <c r="D12" s="5">
        <v>17</v>
      </c>
      <c r="E12" s="5">
        <v>38</v>
      </c>
      <c r="F12" s="6">
        <f t="shared" si="2"/>
        <v>66</v>
      </c>
      <c r="G12" s="2" t="s">
        <v>10</v>
      </c>
      <c r="H12" s="5">
        <v>8</v>
      </c>
      <c r="I12" s="5">
        <v>7</v>
      </c>
      <c r="J12" s="5">
        <v>4</v>
      </c>
      <c r="K12" s="5">
        <v>19</v>
      </c>
      <c r="L12" s="6">
        <f t="shared" si="3"/>
        <v>42</v>
      </c>
      <c r="M12" s="2" t="s">
        <v>19</v>
      </c>
      <c r="N12" s="1">
        <v>7</v>
      </c>
      <c r="O12" s="1">
        <v>7</v>
      </c>
      <c r="P12" s="1">
        <v>10</v>
      </c>
      <c r="Q12" s="1">
        <v>24</v>
      </c>
      <c r="R12">
        <f t="shared" si="0"/>
        <v>45</v>
      </c>
      <c r="S12" s="7" t="s">
        <v>91</v>
      </c>
      <c r="T12" s="7">
        <f>F11</f>
        <v>38</v>
      </c>
      <c r="U12" s="7">
        <f>L13</f>
        <v>34</v>
      </c>
      <c r="V12" s="7">
        <f>R16</f>
        <v>39</v>
      </c>
      <c r="W12" s="7">
        <f t="shared" si="4"/>
        <v>111</v>
      </c>
      <c r="X12" s="8">
        <f t="shared" si="1"/>
        <v>2.9195160441872699E-2</v>
      </c>
      <c r="Y12" t="s">
        <v>157</v>
      </c>
      <c r="Z12">
        <f>AE34</f>
        <v>38</v>
      </c>
      <c r="AA12" s="19">
        <f t="shared" si="6"/>
        <v>38</v>
      </c>
      <c r="AB12" s="20">
        <f t="shared" si="7"/>
        <v>111</v>
      </c>
      <c r="AC12" s="23">
        <v>0.08</v>
      </c>
      <c r="AD12" s="17">
        <v>0</v>
      </c>
      <c r="AE12" s="10">
        <v>2.3666666666666669E-2</v>
      </c>
      <c r="AF12">
        <v>0</v>
      </c>
      <c r="AG12">
        <v>1000</v>
      </c>
      <c r="AJ12" s="10"/>
      <c r="AK12" t="s">
        <v>135</v>
      </c>
      <c r="AL12">
        <v>6</v>
      </c>
      <c r="AM12">
        <v>65939.675311106301</v>
      </c>
      <c r="AN12">
        <v>10989.945885184383</v>
      </c>
      <c r="AO12">
        <v>59.338946808144939</v>
      </c>
      <c r="AP12">
        <v>9.6921050317413878E-8</v>
      </c>
      <c r="AU12" t="s">
        <v>135</v>
      </c>
      <c r="AV12">
        <v>5</v>
      </c>
      <c r="AW12">
        <v>65926.100738929352</v>
      </c>
      <c r="AX12">
        <v>13185.220147785871</v>
      </c>
      <c r="AY12">
        <v>77.150024328006921</v>
      </c>
      <c r="AZ12">
        <v>1.0631280037595059E-8</v>
      </c>
      <c r="BE12" t="s">
        <v>135</v>
      </c>
      <c r="BF12">
        <v>4</v>
      </c>
      <c r="BG12">
        <v>65834.548422737935</v>
      </c>
      <c r="BH12">
        <v>16458.637105684484</v>
      </c>
      <c r="BI12">
        <v>99.870556239862381</v>
      </c>
      <c r="BJ12">
        <v>1.2692042914259064E-9</v>
      </c>
      <c r="BO12" t="s">
        <v>135</v>
      </c>
      <c r="BP12">
        <v>3</v>
      </c>
      <c r="BQ12">
        <v>65408.562788411466</v>
      </c>
      <c r="BR12">
        <v>21802.854262803823</v>
      </c>
      <c r="BS12">
        <v>118.84524987252635</v>
      </c>
      <c r="BT12">
        <v>3.3962741991417787E-10</v>
      </c>
    </row>
    <row r="13" spans="1:75" ht="15" x14ac:dyDescent="0.3">
      <c r="A13" s="2" t="s">
        <v>61</v>
      </c>
      <c r="B13" s="5">
        <v>7</v>
      </c>
      <c r="C13" s="5">
        <v>5</v>
      </c>
      <c r="D13" s="5">
        <v>1</v>
      </c>
      <c r="E13" s="5">
        <v>13</v>
      </c>
      <c r="F13" s="6">
        <f t="shared" si="2"/>
        <v>32</v>
      </c>
      <c r="G13" s="2" t="s">
        <v>11</v>
      </c>
      <c r="H13" s="5">
        <v>8</v>
      </c>
      <c r="I13" s="5">
        <v>3</v>
      </c>
      <c r="J13" s="5">
        <v>4</v>
      </c>
      <c r="K13" s="5">
        <v>15</v>
      </c>
      <c r="L13" s="6">
        <f t="shared" si="3"/>
        <v>34</v>
      </c>
      <c r="M13" s="2" t="s">
        <v>22</v>
      </c>
      <c r="N13" s="1">
        <v>7</v>
      </c>
      <c r="O13" s="1">
        <v>6</v>
      </c>
      <c r="P13" s="1">
        <v>8</v>
      </c>
      <c r="Q13" s="1">
        <v>21</v>
      </c>
      <c r="R13">
        <f t="shared" si="0"/>
        <v>41</v>
      </c>
      <c r="S13" s="7" t="s">
        <v>92</v>
      </c>
      <c r="T13" s="7">
        <f>F18</f>
        <v>38</v>
      </c>
      <c r="U13" s="7">
        <f>L15</f>
        <v>35</v>
      </c>
      <c r="V13" s="7">
        <f>R23</f>
        <v>18</v>
      </c>
      <c r="W13" s="7">
        <f t="shared" si="4"/>
        <v>91</v>
      </c>
      <c r="X13" s="8">
        <f t="shared" si="1"/>
        <v>2.3934771173066808E-2</v>
      </c>
      <c r="Y13" t="s">
        <v>157</v>
      </c>
      <c r="Z13">
        <f>AE35</f>
        <v>32</v>
      </c>
      <c r="AA13" s="19">
        <f t="shared" si="6"/>
        <v>32</v>
      </c>
      <c r="AB13" s="20">
        <f t="shared" si="7"/>
        <v>91</v>
      </c>
      <c r="AC13" s="23">
        <v>0.09</v>
      </c>
      <c r="AD13" s="17">
        <v>0</v>
      </c>
      <c r="AE13" s="10">
        <v>8.7749999999999998E-3</v>
      </c>
      <c r="AF13">
        <v>0</v>
      </c>
      <c r="AG13">
        <v>10000</v>
      </c>
      <c r="AJ13" s="10"/>
      <c r="AK13" t="s">
        <v>136</v>
      </c>
      <c r="AL13">
        <v>11</v>
      </c>
      <c r="AM13">
        <v>2037.2691333381531</v>
      </c>
      <c r="AN13">
        <v>185.20628484892302</v>
      </c>
      <c r="AU13" t="s">
        <v>136</v>
      </c>
      <c r="AV13">
        <v>12</v>
      </c>
      <c r="AW13">
        <v>2050.843705515108</v>
      </c>
      <c r="AX13">
        <v>170.903642126259</v>
      </c>
      <c r="BE13" t="s">
        <v>136</v>
      </c>
      <c r="BF13">
        <v>13</v>
      </c>
      <c r="BG13">
        <v>2142.3960217065187</v>
      </c>
      <c r="BH13">
        <v>164.79969397742451</v>
      </c>
      <c r="BO13" t="s">
        <v>136</v>
      </c>
      <c r="BP13">
        <v>14</v>
      </c>
      <c r="BQ13">
        <v>2568.3816560329883</v>
      </c>
      <c r="BR13">
        <v>183.45583257378487</v>
      </c>
    </row>
    <row r="14" spans="1:75" ht="29.4" thickBot="1" x14ac:dyDescent="0.35">
      <c r="A14" s="2" t="s">
        <v>10</v>
      </c>
      <c r="B14" s="5">
        <v>6</v>
      </c>
      <c r="C14" s="5">
        <v>6</v>
      </c>
      <c r="D14" s="5">
        <v>8</v>
      </c>
      <c r="E14" s="5">
        <v>20</v>
      </c>
      <c r="F14" s="6">
        <f t="shared" si="2"/>
        <v>38</v>
      </c>
      <c r="G14" s="3" t="s">
        <v>12</v>
      </c>
      <c r="H14" s="5">
        <v>7</v>
      </c>
      <c r="I14" s="5">
        <v>6</v>
      </c>
      <c r="J14" s="5">
        <v>6</v>
      </c>
      <c r="K14" s="5">
        <v>19</v>
      </c>
      <c r="L14" s="6">
        <f t="shared" si="3"/>
        <v>39</v>
      </c>
      <c r="M14" s="2" t="s">
        <v>18</v>
      </c>
      <c r="N14" s="1">
        <v>7</v>
      </c>
      <c r="O14" s="1">
        <v>6</v>
      </c>
      <c r="P14" s="1">
        <v>7</v>
      </c>
      <c r="Q14" s="1">
        <v>20</v>
      </c>
      <c r="R14">
        <f t="shared" si="0"/>
        <v>40</v>
      </c>
      <c r="S14" s="7" t="s">
        <v>93</v>
      </c>
      <c r="T14" s="7">
        <f>F23</f>
        <v>28</v>
      </c>
      <c r="U14" s="7">
        <f>L14</f>
        <v>39</v>
      </c>
      <c r="V14" s="7">
        <f>R13</f>
        <v>41</v>
      </c>
      <c r="W14" s="7">
        <f t="shared" si="4"/>
        <v>108</v>
      </c>
      <c r="X14" s="8">
        <f t="shared" si="1"/>
        <v>2.8406102051551814E-2</v>
      </c>
      <c r="Y14" t="s">
        <v>154</v>
      </c>
      <c r="Z14">
        <f>AE40</f>
        <v>33</v>
      </c>
      <c r="AA14" s="19">
        <f t="shared" si="6"/>
        <v>33</v>
      </c>
      <c r="AB14" s="20">
        <f t="shared" si="7"/>
        <v>108</v>
      </c>
      <c r="AC14" s="23">
        <v>0.16</v>
      </c>
      <c r="AD14" s="24">
        <v>-1</v>
      </c>
      <c r="AE14" s="10">
        <v>1.8525E-2</v>
      </c>
      <c r="AF14">
        <v>-2</v>
      </c>
      <c r="AG14">
        <v>3000</v>
      </c>
      <c r="AJ14" s="10"/>
      <c r="AK14" s="13" t="s">
        <v>125</v>
      </c>
      <c r="AL14" s="13">
        <v>17</v>
      </c>
      <c r="AM14" s="13">
        <v>67976.944444444453</v>
      </c>
      <c r="AN14" s="13"/>
      <c r="AO14" s="13"/>
      <c r="AP14" s="13"/>
      <c r="AU14" s="13" t="s">
        <v>125</v>
      </c>
      <c r="AV14" s="13">
        <v>17</v>
      </c>
      <c r="AW14" s="13">
        <v>67976.944444444467</v>
      </c>
      <c r="AX14" s="13"/>
      <c r="AY14" s="13"/>
      <c r="AZ14" s="13"/>
      <c r="BE14" s="13" t="s">
        <v>125</v>
      </c>
      <c r="BF14" s="13">
        <v>17</v>
      </c>
      <c r="BG14" s="13">
        <v>67976.944444444453</v>
      </c>
      <c r="BH14" s="13"/>
      <c r="BI14" s="13"/>
      <c r="BJ14" s="13"/>
      <c r="BO14" s="13" t="s">
        <v>125</v>
      </c>
      <c r="BP14" s="13">
        <v>17</v>
      </c>
      <c r="BQ14" s="13">
        <v>67976.944444444453</v>
      </c>
      <c r="BR14" s="13"/>
      <c r="BS14" s="13"/>
      <c r="BT14" s="13"/>
    </row>
    <row r="15" spans="1:75" ht="29.4" thickBot="1" x14ac:dyDescent="0.35">
      <c r="A15" s="2" t="s">
        <v>49</v>
      </c>
      <c r="B15" s="5">
        <v>6</v>
      </c>
      <c r="C15" s="5">
        <v>2</v>
      </c>
      <c r="D15" s="5">
        <v>5</v>
      </c>
      <c r="E15" s="5">
        <v>13</v>
      </c>
      <c r="F15" s="6">
        <f t="shared" si="2"/>
        <v>27</v>
      </c>
      <c r="G15" s="2" t="s">
        <v>13</v>
      </c>
      <c r="H15" s="5">
        <v>7</v>
      </c>
      <c r="I15" s="5">
        <v>4</v>
      </c>
      <c r="J15" s="5">
        <v>6</v>
      </c>
      <c r="K15" s="5">
        <v>17</v>
      </c>
      <c r="L15" s="6">
        <f t="shared" si="3"/>
        <v>35</v>
      </c>
      <c r="M15" s="2" t="s">
        <v>17</v>
      </c>
      <c r="N15" s="1">
        <v>7</v>
      </c>
      <c r="O15" s="1">
        <v>3</v>
      </c>
      <c r="P15" s="1">
        <v>5</v>
      </c>
      <c r="Q15" s="1">
        <v>15</v>
      </c>
      <c r="R15">
        <f t="shared" si="0"/>
        <v>32</v>
      </c>
      <c r="S15" s="7" t="s">
        <v>94</v>
      </c>
      <c r="T15" s="7">
        <f>F15</f>
        <v>27</v>
      </c>
      <c r="U15" s="7">
        <f>L20</f>
        <v>35</v>
      </c>
      <c r="V15" s="7">
        <f>R14</f>
        <v>40</v>
      </c>
      <c r="W15" s="7">
        <f t="shared" si="4"/>
        <v>102</v>
      </c>
      <c r="X15" s="8">
        <f t="shared" si="1"/>
        <v>2.6827985270910047E-2</v>
      </c>
      <c r="Y15" s="4" t="s">
        <v>156</v>
      </c>
      <c r="Z15" s="4">
        <f>AE31</f>
        <v>47</v>
      </c>
      <c r="AA15" s="21">
        <f t="shared" si="6"/>
        <v>47</v>
      </c>
      <c r="AB15" s="20">
        <f t="shared" si="7"/>
        <v>102</v>
      </c>
      <c r="AC15" s="23">
        <v>5.0000000000000001E-3</v>
      </c>
      <c r="AD15" s="17">
        <v>0</v>
      </c>
      <c r="AE15" s="10">
        <v>2.2133333333333335E-2</v>
      </c>
      <c r="AF15">
        <v>-1</v>
      </c>
      <c r="AG15">
        <v>2000</v>
      </c>
      <c r="AJ15" s="10"/>
    </row>
    <row r="16" spans="1:75" ht="15" x14ac:dyDescent="0.3">
      <c r="A16" s="2" t="s">
        <v>38</v>
      </c>
      <c r="B16" s="5">
        <v>5</v>
      </c>
      <c r="C16" s="5">
        <v>4</v>
      </c>
      <c r="D16" s="5">
        <v>10</v>
      </c>
      <c r="E16" s="5">
        <v>19</v>
      </c>
      <c r="F16" s="6">
        <f t="shared" si="2"/>
        <v>33</v>
      </c>
      <c r="G16" s="2" t="s">
        <v>14</v>
      </c>
      <c r="H16" s="5">
        <v>6</v>
      </c>
      <c r="I16" s="5">
        <v>6</v>
      </c>
      <c r="J16" s="5">
        <v>1</v>
      </c>
      <c r="K16" s="5">
        <v>13</v>
      </c>
      <c r="L16" s="6">
        <f t="shared" si="3"/>
        <v>31</v>
      </c>
      <c r="M16" s="2" t="s">
        <v>11</v>
      </c>
      <c r="N16" s="1">
        <v>6</v>
      </c>
      <c r="O16" s="1">
        <v>7</v>
      </c>
      <c r="P16" s="1">
        <v>7</v>
      </c>
      <c r="Q16" s="1">
        <v>20</v>
      </c>
      <c r="R16">
        <f t="shared" si="0"/>
        <v>39</v>
      </c>
      <c r="S16" s="7" t="s">
        <v>98</v>
      </c>
      <c r="T16" s="7">
        <f>F30</f>
        <v>21</v>
      </c>
      <c r="U16" s="7">
        <f>L16</f>
        <v>31</v>
      </c>
      <c r="V16" s="7">
        <f>R20</f>
        <v>22</v>
      </c>
      <c r="W16" s="7">
        <f t="shared" si="4"/>
        <v>74</v>
      </c>
      <c r="X16" s="8">
        <f t="shared" si="1"/>
        <v>1.9463440294581798E-2</v>
      </c>
      <c r="Y16" t="s">
        <v>155</v>
      </c>
      <c r="Z16">
        <f>AE37</f>
        <v>21</v>
      </c>
      <c r="AA16" s="19">
        <f t="shared" si="6"/>
        <v>21</v>
      </c>
      <c r="AB16" s="20">
        <f t="shared" si="7"/>
        <v>74</v>
      </c>
      <c r="AC16" s="23">
        <v>0.15</v>
      </c>
      <c r="AD16" s="17">
        <v>0</v>
      </c>
      <c r="AE16" s="10">
        <v>4.0566666666666668E-2</v>
      </c>
      <c r="AF16">
        <v>-1</v>
      </c>
      <c r="AG16">
        <v>1000</v>
      </c>
      <c r="AJ16" s="10"/>
      <c r="AK16" s="14"/>
      <c r="AL16" s="14" t="s">
        <v>143</v>
      </c>
      <c r="AM16" s="14" t="s">
        <v>132</v>
      </c>
      <c r="AN16" s="14" t="s">
        <v>144</v>
      </c>
      <c r="AO16" s="14" t="s">
        <v>145</v>
      </c>
      <c r="AP16" s="14" t="s">
        <v>146</v>
      </c>
      <c r="AQ16" s="14" t="s">
        <v>147</v>
      </c>
      <c r="AR16" s="14" t="s">
        <v>148</v>
      </c>
      <c r="AS16" s="14" t="s">
        <v>149</v>
      </c>
      <c r="AU16" s="14"/>
      <c r="AV16" s="14" t="s">
        <v>143</v>
      </c>
      <c r="AW16" s="14" t="s">
        <v>132</v>
      </c>
      <c r="AX16" s="14" t="s">
        <v>144</v>
      </c>
      <c r="AY16" s="14" t="s">
        <v>145</v>
      </c>
      <c r="AZ16" s="14" t="s">
        <v>146</v>
      </c>
      <c r="BA16" s="14" t="s">
        <v>147</v>
      </c>
      <c r="BB16" s="14" t="s">
        <v>148</v>
      </c>
      <c r="BC16" s="14" t="s">
        <v>149</v>
      </c>
      <c r="BE16" s="14"/>
      <c r="BF16" s="14" t="s">
        <v>143</v>
      </c>
      <c r="BG16" s="14" t="s">
        <v>132</v>
      </c>
      <c r="BH16" s="14" t="s">
        <v>144</v>
      </c>
      <c r="BI16" s="14" t="s">
        <v>145</v>
      </c>
      <c r="BJ16" s="14" t="s">
        <v>146</v>
      </c>
      <c r="BK16" s="14" t="s">
        <v>147</v>
      </c>
      <c r="BL16" s="14" t="s">
        <v>148</v>
      </c>
      <c r="BM16" s="14" t="s">
        <v>149</v>
      </c>
      <c r="BO16" s="14"/>
      <c r="BP16" s="14" t="s">
        <v>143</v>
      </c>
      <c r="BQ16" s="14" t="s">
        <v>132</v>
      </c>
      <c r="BR16" s="14" t="s">
        <v>144</v>
      </c>
      <c r="BS16" s="14" t="s">
        <v>145</v>
      </c>
      <c r="BT16" s="14" t="s">
        <v>146</v>
      </c>
      <c r="BU16" s="14" t="s">
        <v>147</v>
      </c>
      <c r="BV16" s="14" t="s">
        <v>148</v>
      </c>
      <c r="BW16" s="14" t="s">
        <v>149</v>
      </c>
    </row>
    <row r="17" spans="1:75" ht="28.8" x14ac:dyDescent="0.3">
      <c r="A17" s="2" t="s">
        <v>45</v>
      </c>
      <c r="B17" s="5">
        <v>5</v>
      </c>
      <c r="C17" s="5">
        <v>3</v>
      </c>
      <c r="D17" s="5">
        <v>7</v>
      </c>
      <c r="E17" s="5">
        <v>15</v>
      </c>
      <c r="F17" s="6">
        <f t="shared" si="2"/>
        <v>28</v>
      </c>
      <c r="G17" s="2" t="s">
        <v>15</v>
      </c>
      <c r="H17" s="5">
        <v>6</v>
      </c>
      <c r="I17" s="5">
        <v>3</v>
      </c>
      <c r="J17" s="5">
        <v>2</v>
      </c>
      <c r="K17" s="5">
        <v>11</v>
      </c>
      <c r="L17" s="6">
        <f t="shared" si="3"/>
        <v>26</v>
      </c>
      <c r="M17" s="2" t="s">
        <v>7</v>
      </c>
      <c r="N17" s="1">
        <v>6</v>
      </c>
      <c r="O17" s="1">
        <v>4</v>
      </c>
      <c r="P17" s="1">
        <v>10</v>
      </c>
      <c r="Q17" s="1">
        <v>20</v>
      </c>
      <c r="R17">
        <f t="shared" si="0"/>
        <v>36</v>
      </c>
      <c r="S17" s="7" t="s">
        <v>99</v>
      </c>
      <c r="T17" s="7">
        <f>F19</f>
        <v>26</v>
      </c>
      <c r="U17" s="7">
        <f>L17</f>
        <v>26</v>
      </c>
      <c r="V17" s="7">
        <f>R23</f>
        <v>18</v>
      </c>
      <c r="W17" s="7">
        <f t="shared" si="4"/>
        <v>70</v>
      </c>
      <c r="X17" s="8">
        <f t="shared" si="1"/>
        <v>1.841136244082062E-2</v>
      </c>
      <c r="Y17" t="s">
        <v>154</v>
      </c>
      <c r="Z17">
        <f>AE64</f>
        <v>11</v>
      </c>
      <c r="AA17" s="19">
        <f t="shared" si="6"/>
        <v>11</v>
      </c>
      <c r="AB17" s="20">
        <f t="shared" si="7"/>
        <v>70</v>
      </c>
      <c r="AC17" s="23">
        <v>0.08</v>
      </c>
      <c r="AD17" s="17">
        <v>0</v>
      </c>
      <c r="AE17" s="10">
        <v>-3.3333333333333132E-4</v>
      </c>
      <c r="AF17">
        <v>-2</v>
      </c>
      <c r="AG17">
        <v>500</v>
      </c>
      <c r="AJ17" s="10"/>
      <c r="AK17" t="s">
        <v>137</v>
      </c>
      <c r="AL17">
        <v>14.184208771668828</v>
      </c>
      <c r="AM17">
        <v>9.6802163560822816</v>
      </c>
      <c r="AN17">
        <v>1.4652780733311395</v>
      </c>
      <c r="AO17">
        <v>0.17083575518810595</v>
      </c>
      <c r="AP17">
        <v>-7.1218037745446274</v>
      </c>
      <c r="AQ17">
        <v>35.490221317882288</v>
      </c>
      <c r="AR17">
        <v>-7.1218037745446274</v>
      </c>
      <c r="AS17">
        <v>35.490221317882288</v>
      </c>
      <c r="AU17" t="s">
        <v>137</v>
      </c>
      <c r="AV17">
        <v>14.686225166972523</v>
      </c>
      <c r="AW17">
        <v>9.1267255731647641</v>
      </c>
      <c r="AX17">
        <v>1.6091450377509224</v>
      </c>
      <c r="AY17">
        <v>0.13356037454614794</v>
      </c>
      <c r="AZ17">
        <v>-5.1992016046908525</v>
      </c>
      <c r="BA17">
        <v>34.571651938635895</v>
      </c>
      <c r="BB17">
        <v>-5.1992016046908525</v>
      </c>
      <c r="BC17">
        <v>34.571651938635895</v>
      </c>
      <c r="BE17" t="s">
        <v>137</v>
      </c>
      <c r="BF17">
        <v>17.1135235456705</v>
      </c>
      <c r="BG17">
        <v>8.349643551835559</v>
      </c>
      <c r="BH17">
        <v>2.0496112725564575</v>
      </c>
      <c r="BI17">
        <v>6.1139506354842596E-2</v>
      </c>
      <c r="BJ17">
        <v>-0.92478467635170603</v>
      </c>
      <c r="BK17">
        <v>35.151831767692705</v>
      </c>
      <c r="BL17">
        <v>-0.92478467635170603</v>
      </c>
      <c r="BM17">
        <v>35.151831767692705</v>
      </c>
      <c r="BO17" t="s">
        <v>137</v>
      </c>
      <c r="BP17">
        <v>18.06694784064878</v>
      </c>
      <c r="BQ17">
        <v>8.7873389127405055</v>
      </c>
      <c r="BR17">
        <v>2.0560203743199255</v>
      </c>
      <c r="BS17">
        <v>5.8923872940568223E-2</v>
      </c>
      <c r="BT17">
        <v>-0.78001968161916935</v>
      </c>
      <c r="BU17">
        <v>36.913915362916725</v>
      </c>
      <c r="BV17">
        <v>-0.78001968161916935</v>
      </c>
      <c r="BW17">
        <v>36.913915362916725</v>
      </c>
    </row>
    <row r="18" spans="1:75" ht="15" x14ac:dyDescent="0.3">
      <c r="A18" s="2" t="s">
        <v>40</v>
      </c>
      <c r="B18" s="5">
        <v>4</v>
      </c>
      <c r="C18" s="5">
        <v>10</v>
      </c>
      <c r="D18" s="5">
        <v>6</v>
      </c>
      <c r="E18" s="5">
        <v>20</v>
      </c>
      <c r="F18" s="6">
        <f t="shared" si="2"/>
        <v>38</v>
      </c>
      <c r="G18" s="2" t="s">
        <v>16</v>
      </c>
      <c r="H18" s="5">
        <v>5</v>
      </c>
      <c r="I18" s="5">
        <v>3</v>
      </c>
      <c r="J18" s="5">
        <v>2</v>
      </c>
      <c r="K18" s="5">
        <v>10</v>
      </c>
      <c r="L18" s="6">
        <f t="shared" si="3"/>
        <v>23</v>
      </c>
      <c r="M18" s="2" t="s">
        <v>23</v>
      </c>
      <c r="N18" s="1">
        <v>4</v>
      </c>
      <c r="O18" s="1">
        <v>5</v>
      </c>
      <c r="P18" s="1">
        <v>5</v>
      </c>
      <c r="Q18" s="1">
        <v>14</v>
      </c>
      <c r="R18">
        <f t="shared" si="0"/>
        <v>27</v>
      </c>
      <c r="S18" s="7" t="s">
        <v>102</v>
      </c>
      <c r="T18" s="7">
        <f>F28</f>
        <v>28</v>
      </c>
      <c r="U18" s="7">
        <f>L21</f>
        <v>33</v>
      </c>
      <c r="V18" s="7">
        <f>R12</f>
        <v>45</v>
      </c>
      <c r="W18" s="7">
        <f t="shared" si="4"/>
        <v>106</v>
      </c>
      <c r="X18" s="8">
        <f t="shared" si="1"/>
        <v>2.7880063124671225E-2</v>
      </c>
      <c r="Y18" t="s">
        <v>154</v>
      </c>
      <c r="Z18">
        <f>AE32</f>
        <v>52</v>
      </c>
      <c r="AA18" s="21">
        <f t="shared" si="6"/>
        <v>52</v>
      </c>
      <c r="AB18" s="20">
        <f t="shared" si="7"/>
        <v>106</v>
      </c>
      <c r="AC18" s="23">
        <v>0.06</v>
      </c>
      <c r="AD18" s="17">
        <v>0</v>
      </c>
      <c r="AE18" s="10">
        <v>1.285E-2</v>
      </c>
      <c r="AF18">
        <v>-2</v>
      </c>
      <c r="AG18">
        <v>60000</v>
      </c>
      <c r="AJ18" s="10"/>
      <c r="AK18" t="s">
        <v>176</v>
      </c>
      <c r="AL18">
        <v>0.35479275839713981</v>
      </c>
      <c r="AM18">
        <v>2.69069438904465E-2</v>
      </c>
      <c r="AN18">
        <v>13.185918097636925</v>
      </c>
      <c r="AO18">
        <v>4.3906628010928946E-8</v>
      </c>
      <c r="AP18">
        <v>0.29557097419084866</v>
      </c>
      <c r="AQ18">
        <v>0.41401454260343096</v>
      </c>
      <c r="AR18">
        <v>0.29557097419084866</v>
      </c>
      <c r="AS18">
        <v>0.41401454260343096</v>
      </c>
      <c r="AU18" t="s">
        <v>176</v>
      </c>
      <c r="AV18">
        <v>0.35597884817419023</v>
      </c>
      <c r="AW18">
        <v>2.5502195010338357E-2</v>
      </c>
      <c r="AX18">
        <v>13.958753277115152</v>
      </c>
      <c r="AY18">
        <v>8.8224985860114656E-9</v>
      </c>
      <c r="AZ18">
        <v>0.30041433850098942</v>
      </c>
      <c r="BA18">
        <v>0.41154335784739104</v>
      </c>
      <c r="BB18">
        <v>0.30041433850098942</v>
      </c>
      <c r="BC18">
        <v>0.41154335784739104</v>
      </c>
      <c r="BE18" t="s">
        <v>176</v>
      </c>
      <c r="BF18">
        <v>0.36502046981728997</v>
      </c>
      <c r="BG18">
        <v>2.1908382103716338E-2</v>
      </c>
      <c r="BH18">
        <v>16.661224370163382</v>
      </c>
      <c r="BI18">
        <v>3.7537156123038591E-10</v>
      </c>
      <c r="BJ18">
        <v>0.31769028780661079</v>
      </c>
      <c r="BK18">
        <v>0.41235065182796915</v>
      </c>
      <c r="BL18">
        <v>0.31769028780661079</v>
      </c>
      <c r="BM18">
        <v>0.41235065182796915</v>
      </c>
      <c r="BO18" t="s">
        <v>176</v>
      </c>
      <c r="BP18">
        <v>0.34505665597557339</v>
      </c>
      <c r="BQ18">
        <v>1.9043922496919528E-2</v>
      </c>
      <c r="BR18">
        <v>18.118990771538186</v>
      </c>
      <c r="BS18">
        <v>4.0842448795171704E-11</v>
      </c>
      <c r="BT18">
        <v>0.30421150451844198</v>
      </c>
      <c r="BU18">
        <v>0.3859018074327048</v>
      </c>
      <c r="BV18">
        <v>0.30421150451844198</v>
      </c>
      <c r="BW18">
        <v>0.3859018074327048</v>
      </c>
    </row>
    <row r="19" spans="1:75" ht="28.8" x14ac:dyDescent="0.3">
      <c r="A19" s="2" t="s">
        <v>41</v>
      </c>
      <c r="B19" s="5">
        <v>4</v>
      </c>
      <c r="C19" s="5">
        <v>5</v>
      </c>
      <c r="D19" s="5">
        <v>4</v>
      </c>
      <c r="E19" s="5">
        <v>13</v>
      </c>
      <c r="F19" s="6">
        <f t="shared" si="2"/>
        <v>26</v>
      </c>
      <c r="G19" s="2" t="s">
        <v>17</v>
      </c>
      <c r="H19" s="5">
        <v>5</v>
      </c>
      <c r="I19" s="5">
        <v>2</v>
      </c>
      <c r="J19" s="5">
        <v>4</v>
      </c>
      <c r="K19" s="5">
        <v>11</v>
      </c>
      <c r="L19" s="6">
        <f t="shared" si="3"/>
        <v>23</v>
      </c>
      <c r="M19" s="2" t="s">
        <v>24</v>
      </c>
      <c r="N19" s="1">
        <v>4</v>
      </c>
      <c r="O19" s="1">
        <v>4</v>
      </c>
      <c r="P19" s="1">
        <v>3</v>
      </c>
      <c r="Q19" s="1">
        <v>11</v>
      </c>
      <c r="R19">
        <f t="shared" si="0"/>
        <v>23</v>
      </c>
      <c r="S19" s="7" t="s">
        <v>101</v>
      </c>
      <c r="T19" s="7">
        <f>F17</f>
        <v>28</v>
      </c>
      <c r="U19" s="7">
        <f>L19</f>
        <v>23</v>
      </c>
      <c r="V19" s="7">
        <f>R15</f>
        <v>32</v>
      </c>
      <c r="W19" s="7">
        <f t="shared" si="4"/>
        <v>83</v>
      </c>
      <c r="X19" s="8">
        <f t="shared" si="1"/>
        <v>2.1830615465544451E-2</v>
      </c>
      <c r="Y19" t="s">
        <v>154</v>
      </c>
      <c r="Z19">
        <f>AE52</f>
        <v>14</v>
      </c>
      <c r="AA19" s="19">
        <f t="shared" si="6"/>
        <v>14</v>
      </c>
      <c r="AB19" s="20">
        <f t="shared" si="7"/>
        <v>83</v>
      </c>
      <c r="AC19" s="23">
        <v>0.17</v>
      </c>
      <c r="AD19" s="17">
        <v>0</v>
      </c>
      <c r="AE19" s="10">
        <v>0</v>
      </c>
      <c r="AF19">
        <v>-2</v>
      </c>
      <c r="AG19">
        <v>500</v>
      </c>
      <c r="AJ19" s="10"/>
      <c r="AK19" t="s">
        <v>153</v>
      </c>
      <c r="AL19">
        <v>-141.70641815515205</v>
      </c>
      <c r="AM19">
        <v>82.336354273038296</v>
      </c>
      <c r="AN19">
        <v>-1.7210674362048475</v>
      </c>
      <c r="AO19">
        <v>0.11320506685898088</v>
      </c>
      <c r="AP19">
        <v>-322.92751204615706</v>
      </c>
      <c r="AQ19">
        <v>39.51467573585299</v>
      </c>
      <c r="AR19">
        <v>-322.92751204615706</v>
      </c>
      <c r="AS19">
        <v>39.51467573585299</v>
      </c>
      <c r="AU19" t="s">
        <v>153</v>
      </c>
      <c r="AV19">
        <v>-135.59008122796155</v>
      </c>
      <c r="AW19">
        <v>76.057586983638529</v>
      </c>
      <c r="AX19">
        <v>-1.7827292004034998</v>
      </c>
      <c r="AY19">
        <v>9.9925030823651687E-2</v>
      </c>
      <c r="AZ19">
        <v>-301.3053275414444</v>
      </c>
      <c r="BA19">
        <v>30.125165085521274</v>
      </c>
      <c r="BB19">
        <v>-301.3053275414444</v>
      </c>
      <c r="BC19">
        <v>30.125165085521274</v>
      </c>
      <c r="BE19" t="s">
        <v>153</v>
      </c>
      <c r="BF19">
        <v>-136.06329413362081</v>
      </c>
      <c r="BG19">
        <v>74.684313300945419</v>
      </c>
      <c r="BH19">
        <v>-1.8218456877998557</v>
      </c>
      <c r="BI19">
        <v>9.1558098473340316E-2</v>
      </c>
      <c r="BJ19">
        <v>-297.40894371843058</v>
      </c>
      <c r="BK19">
        <v>25.28235545118892</v>
      </c>
      <c r="BL19">
        <v>-297.40894371843058</v>
      </c>
      <c r="BM19">
        <v>25.28235545118892</v>
      </c>
      <c r="BO19" t="s">
        <v>153</v>
      </c>
      <c r="BP19">
        <v>-143.21770377980468</v>
      </c>
      <c r="BQ19">
        <v>78.658320697268877</v>
      </c>
      <c r="BR19">
        <v>-1.8207572003857615</v>
      </c>
      <c r="BS19">
        <v>9.0081123125882664E-2</v>
      </c>
      <c r="BT19">
        <v>-311.92302290527647</v>
      </c>
      <c r="BU19">
        <v>25.487615345667109</v>
      </c>
      <c r="BV19">
        <v>-311.92302290527647</v>
      </c>
      <c r="BW19">
        <v>25.487615345667109</v>
      </c>
    </row>
    <row r="20" spans="1:75" ht="29.4" thickBot="1" x14ac:dyDescent="0.35">
      <c r="A20" s="2" t="s">
        <v>48</v>
      </c>
      <c r="B20" s="5">
        <v>4</v>
      </c>
      <c r="C20" s="5">
        <v>4</v>
      </c>
      <c r="D20" s="5">
        <v>3</v>
      </c>
      <c r="E20" s="5">
        <v>11</v>
      </c>
      <c r="F20" s="6">
        <f t="shared" si="2"/>
        <v>23</v>
      </c>
      <c r="G20" s="2" t="s">
        <v>18</v>
      </c>
      <c r="H20" s="5">
        <v>4</v>
      </c>
      <c r="I20" s="5">
        <v>9</v>
      </c>
      <c r="J20" s="5">
        <v>5</v>
      </c>
      <c r="K20" s="5">
        <v>18</v>
      </c>
      <c r="L20" s="6">
        <f t="shared" si="3"/>
        <v>35</v>
      </c>
      <c r="M20" s="2" t="s">
        <v>14</v>
      </c>
      <c r="N20" s="1">
        <v>4</v>
      </c>
      <c r="O20" s="1">
        <v>4</v>
      </c>
      <c r="P20" s="1">
        <v>2</v>
      </c>
      <c r="Q20" s="1">
        <v>10</v>
      </c>
      <c r="R20">
        <f t="shared" si="0"/>
        <v>22</v>
      </c>
      <c r="S20" t="s">
        <v>104</v>
      </c>
      <c r="T20">
        <f>F13</f>
        <v>32</v>
      </c>
      <c r="U20">
        <f>L25</f>
        <v>15</v>
      </c>
      <c r="V20">
        <f>R29</f>
        <v>15</v>
      </c>
      <c r="W20">
        <f>SUM(T20:V20)</f>
        <v>62</v>
      </c>
      <c r="X20" s="8"/>
      <c r="Z20">
        <v>24</v>
      </c>
      <c r="AA20" s="9"/>
      <c r="AC20" t="e">
        <f>SUM(#REF!)</f>
        <v>#REF!</v>
      </c>
      <c r="AF20">
        <f>SUM(AE2:AE19)</f>
        <v>0.28284999999999993</v>
      </c>
      <c r="AK20" t="s">
        <v>169</v>
      </c>
      <c r="AL20">
        <v>-1.1606487422859603E-4</v>
      </c>
      <c r="AM20">
        <v>1.251787151814253E-4</v>
      </c>
      <c r="AN20">
        <v>-0.92719336558439425</v>
      </c>
      <c r="AO20">
        <v>0.37372275495887197</v>
      </c>
      <c r="AP20">
        <v>-3.9158136870225097E-4</v>
      </c>
      <c r="AQ20">
        <v>1.5945162024505894E-4</v>
      </c>
      <c r="AR20">
        <v>-3.9158136870225097E-4</v>
      </c>
      <c r="AS20">
        <v>1.5945162024505894E-4</v>
      </c>
      <c r="AU20" t="s">
        <v>169</v>
      </c>
      <c r="AV20">
        <v>-1.2198364845635223E-4</v>
      </c>
      <c r="AW20">
        <v>1.1839999589467943E-4</v>
      </c>
      <c r="AX20">
        <v>-1.0302673368744082</v>
      </c>
      <c r="AY20">
        <v>0.32320345735071565</v>
      </c>
      <c r="AZ20">
        <v>-3.7995507854422697E-4</v>
      </c>
      <c r="BA20">
        <v>1.3598778163152248E-4</v>
      </c>
      <c r="BB20">
        <v>-3.7995507854422697E-4</v>
      </c>
      <c r="BC20">
        <v>1.3598778163152248E-4</v>
      </c>
      <c r="BE20" t="s">
        <v>169</v>
      </c>
      <c r="BF20">
        <v>-1.6376562579632623E-4</v>
      </c>
      <c r="BG20">
        <v>1.0185995332324649E-4</v>
      </c>
      <c r="BH20">
        <v>-1.6077528062144872</v>
      </c>
      <c r="BI20">
        <v>0.13189466213620279</v>
      </c>
      <c r="BJ20">
        <v>-3.83820676304631E-4</v>
      </c>
      <c r="BK20">
        <v>5.6289424711978561E-5</v>
      </c>
      <c r="BL20">
        <v>-3.83820676304631E-4</v>
      </c>
      <c r="BM20">
        <v>5.6289424711978561E-5</v>
      </c>
      <c r="BO20" s="13" t="s">
        <v>152</v>
      </c>
      <c r="BP20" s="13">
        <v>12.842362370277973</v>
      </c>
      <c r="BQ20" s="13">
        <v>4.0581046545668649</v>
      </c>
      <c r="BR20" s="13">
        <v>3.1646207930654469</v>
      </c>
      <c r="BS20" s="13">
        <v>6.8884893369097738E-3</v>
      </c>
      <c r="BT20" s="13">
        <v>4.1385935289856821</v>
      </c>
      <c r="BU20" s="13">
        <v>21.546131211570263</v>
      </c>
      <c r="BV20" s="13">
        <v>4.1385935289856821</v>
      </c>
      <c r="BW20" s="13">
        <v>21.546131211570263</v>
      </c>
    </row>
    <row r="21" spans="1:75" ht="29.4" thickBot="1" x14ac:dyDescent="0.35">
      <c r="A21" s="2" t="s">
        <v>62</v>
      </c>
      <c r="B21" s="5">
        <v>4</v>
      </c>
      <c r="C21" s="5">
        <v>1</v>
      </c>
      <c r="D21" s="5">
        <v>1</v>
      </c>
      <c r="E21" s="5">
        <v>6</v>
      </c>
      <c r="F21" s="6">
        <f t="shared" si="2"/>
        <v>15</v>
      </c>
      <c r="G21" s="2" t="s">
        <v>19</v>
      </c>
      <c r="H21" s="5">
        <v>4</v>
      </c>
      <c r="I21" s="5">
        <v>3</v>
      </c>
      <c r="J21" s="5">
        <v>15</v>
      </c>
      <c r="K21" s="5">
        <v>22</v>
      </c>
      <c r="L21" s="6">
        <f t="shared" si="3"/>
        <v>33</v>
      </c>
      <c r="M21" s="2" t="s">
        <v>25</v>
      </c>
      <c r="N21" s="1">
        <v>4</v>
      </c>
      <c r="O21" s="1">
        <v>2</v>
      </c>
      <c r="P21" s="1">
        <v>2</v>
      </c>
      <c r="Q21" s="1">
        <v>8</v>
      </c>
      <c r="R21">
        <f t="shared" si="0"/>
        <v>18</v>
      </c>
      <c r="S21" s="7" t="s">
        <v>118</v>
      </c>
      <c r="T21">
        <f>F13</f>
        <v>32</v>
      </c>
      <c r="U21">
        <f>L16</f>
        <v>31</v>
      </c>
      <c r="V21">
        <f>R32</f>
        <v>13</v>
      </c>
      <c r="Y21" s="16">
        <v>1</v>
      </c>
      <c r="Z21" s="11" t="s">
        <v>0</v>
      </c>
      <c r="AA21" s="16">
        <v>40</v>
      </c>
      <c r="AB21" s="16">
        <v>44</v>
      </c>
      <c r="AC21" s="16">
        <v>42</v>
      </c>
      <c r="AD21" s="16">
        <v>126</v>
      </c>
      <c r="AE21">
        <f t="shared" ref="AE21:AE66" si="8">AA21*3+AB21*2+AC21</f>
        <v>250</v>
      </c>
      <c r="AG21" t="s">
        <v>127</v>
      </c>
      <c r="AK21" t="s">
        <v>152</v>
      </c>
      <c r="AL21">
        <v>12.641453054176722</v>
      </c>
      <c r="AM21">
        <v>4.2547513782901136</v>
      </c>
      <c r="AN21">
        <v>2.9711378950788494</v>
      </c>
      <c r="AO21">
        <v>1.2719447049019839E-2</v>
      </c>
      <c r="AP21">
        <v>3.2768084106807365</v>
      </c>
      <c r="AQ21">
        <v>22.006097697672708</v>
      </c>
      <c r="AR21">
        <v>3.2768084106807365</v>
      </c>
      <c r="AS21">
        <v>22.006097697672708</v>
      </c>
      <c r="AU21" t="s">
        <v>152</v>
      </c>
      <c r="AV21">
        <v>12.417794975311359</v>
      </c>
      <c r="AW21">
        <v>4.0093784592954265</v>
      </c>
      <c r="AX21">
        <v>3.0971870331975482</v>
      </c>
      <c r="AY21">
        <v>9.2381499989933526E-3</v>
      </c>
      <c r="AZ21">
        <v>3.6821097492070578</v>
      </c>
      <c r="BA21">
        <v>21.153480201415661</v>
      </c>
      <c r="BB21">
        <v>3.6821097492070578</v>
      </c>
      <c r="BC21">
        <v>21.153480201415661</v>
      </c>
      <c r="BE21" s="13" t="s">
        <v>152</v>
      </c>
      <c r="BF21" s="13">
        <v>11.947693139052516</v>
      </c>
      <c r="BG21" s="13">
        <v>3.8862804191478904</v>
      </c>
      <c r="BH21" s="13">
        <v>3.0743260522801337</v>
      </c>
      <c r="BI21" s="13">
        <v>8.8746558958877411E-3</v>
      </c>
      <c r="BJ21" s="13">
        <v>3.5518947313003295</v>
      </c>
      <c r="BK21" s="13">
        <v>20.343491546804703</v>
      </c>
      <c r="BL21" s="13">
        <v>3.5518947313003295</v>
      </c>
      <c r="BM21" s="13">
        <v>20.343491546804703</v>
      </c>
    </row>
    <row r="22" spans="1:75" ht="29.4" thickBot="1" x14ac:dyDescent="0.35">
      <c r="A22" s="2" t="s">
        <v>52</v>
      </c>
      <c r="B22" s="5">
        <v>4</v>
      </c>
      <c r="C22" s="5">
        <v>0</v>
      </c>
      <c r="D22" s="5">
        <v>3</v>
      </c>
      <c r="E22" s="5">
        <v>7</v>
      </c>
      <c r="F22" s="6">
        <f t="shared" si="2"/>
        <v>15</v>
      </c>
      <c r="G22" s="2" t="s">
        <v>68</v>
      </c>
      <c r="H22" s="5">
        <v>4</v>
      </c>
      <c r="I22" s="5">
        <v>2</v>
      </c>
      <c r="J22" s="5">
        <v>7</v>
      </c>
      <c r="K22" s="5">
        <v>13</v>
      </c>
      <c r="L22" s="6">
        <f t="shared" si="3"/>
        <v>23</v>
      </c>
      <c r="R22">
        <f t="shared" si="0"/>
        <v>0</v>
      </c>
      <c r="S22" s="7" t="s">
        <v>120</v>
      </c>
      <c r="T22">
        <f>F26</f>
        <v>16</v>
      </c>
      <c r="U22">
        <f>L20</f>
        <v>35</v>
      </c>
      <c r="X22">
        <f>SUM(Z2:Z19)</f>
        <v>1423</v>
      </c>
      <c r="Y22" s="16">
        <v>2</v>
      </c>
      <c r="Z22" s="11" t="s">
        <v>2</v>
      </c>
      <c r="AA22" s="16">
        <v>40</v>
      </c>
      <c r="AB22" s="16">
        <v>27</v>
      </c>
      <c r="AC22" s="16">
        <v>24</v>
      </c>
      <c r="AD22" s="16">
        <v>91</v>
      </c>
      <c r="AE22">
        <f t="shared" si="8"/>
        <v>198</v>
      </c>
      <c r="AF22" s="5"/>
      <c r="AK22" t="s">
        <v>168</v>
      </c>
      <c r="AL22">
        <v>-1.1631105113677005</v>
      </c>
      <c r="AM22">
        <v>4.2962126062834178</v>
      </c>
      <c r="AN22">
        <v>-0.2707292720259224</v>
      </c>
      <c r="AO22">
        <v>0.79161184603193036</v>
      </c>
      <c r="AP22">
        <v>-10.619010702396123</v>
      </c>
      <c r="AQ22">
        <v>8.2927896796607232</v>
      </c>
      <c r="AR22">
        <v>-10.619010702396123</v>
      </c>
      <c r="AS22">
        <v>8.2927896796607232</v>
      </c>
      <c r="AU22" s="13" t="s">
        <v>180</v>
      </c>
      <c r="AV22" s="13">
        <v>210.87008880155258</v>
      </c>
      <c r="AW22" s="13">
        <v>288.10843404480403</v>
      </c>
      <c r="AX22" s="13">
        <v>0.73191223818446072</v>
      </c>
      <c r="AY22" s="13">
        <v>0.47827330410061708</v>
      </c>
      <c r="AZ22" s="13">
        <v>-416.86426363060093</v>
      </c>
      <c r="BA22" s="13">
        <v>838.6044412337061</v>
      </c>
      <c r="BB22" s="13">
        <v>-416.86426363060093</v>
      </c>
      <c r="BC22" s="13">
        <v>838.6044412337061</v>
      </c>
    </row>
    <row r="23" spans="1:75" ht="29.4" thickBot="1" x14ac:dyDescent="0.35">
      <c r="A23" s="2" t="s">
        <v>22</v>
      </c>
      <c r="B23" s="5">
        <v>3</v>
      </c>
      <c r="C23" s="5">
        <v>5</v>
      </c>
      <c r="D23" s="5">
        <v>9</v>
      </c>
      <c r="E23" s="5">
        <v>17</v>
      </c>
      <c r="F23" s="6">
        <f t="shared" si="2"/>
        <v>28</v>
      </c>
      <c r="G23" s="2" t="s">
        <v>69</v>
      </c>
      <c r="H23" s="5">
        <v>3</v>
      </c>
      <c r="I23" s="5">
        <v>2</v>
      </c>
      <c r="J23" s="5">
        <v>3</v>
      </c>
      <c r="K23" s="5">
        <v>8</v>
      </c>
      <c r="L23" s="6">
        <f t="shared" si="3"/>
        <v>16</v>
      </c>
      <c r="M23" s="11" t="s">
        <v>15</v>
      </c>
      <c r="N23" s="12">
        <v>4</v>
      </c>
      <c r="O23" s="12">
        <v>1</v>
      </c>
      <c r="P23" s="12">
        <v>4</v>
      </c>
      <c r="R23">
        <f t="shared" si="0"/>
        <v>18</v>
      </c>
      <c r="Y23" s="16">
        <v>3</v>
      </c>
      <c r="Z23" s="11" t="s">
        <v>5</v>
      </c>
      <c r="AA23" s="16">
        <v>20</v>
      </c>
      <c r="AB23" s="16">
        <v>12</v>
      </c>
      <c r="AC23" s="16">
        <v>13</v>
      </c>
      <c r="AD23" s="16">
        <v>45</v>
      </c>
      <c r="AE23">
        <f t="shared" si="8"/>
        <v>97</v>
      </c>
      <c r="AF23" s="5"/>
      <c r="AG23" s="15"/>
      <c r="AH23" s="15"/>
      <c r="AK23" s="13" t="s">
        <v>180</v>
      </c>
      <c r="AL23" s="13">
        <v>216.42216127639858</v>
      </c>
      <c r="AM23" s="13">
        <v>300.62221343921118</v>
      </c>
      <c r="AN23" s="13">
        <v>0.71991407022276255</v>
      </c>
      <c r="AO23" s="13">
        <v>0.48659327237961447</v>
      </c>
      <c r="AP23" s="13">
        <v>-445.24286929720631</v>
      </c>
      <c r="AQ23" s="13">
        <v>878.08719185000348</v>
      </c>
      <c r="AR23" s="13">
        <v>-445.24286929720631</v>
      </c>
      <c r="AS23" s="13">
        <v>878.08719185000348</v>
      </c>
    </row>
    <row r="24" spans="1:75" ht="28.8" x14ac:dyDescent="0.3">
      <c r="A24" s="2" t="s">
        <v>51</v>
      </c>
      <c r="B24" s="5">
        <v>3</v>
      </c>
      <c r="C24" s="5">
        <v>2</v>
      </c>
      <c r="D24" s="5">
        <v>6</v>
      </c>
      <c r="E24" s="5">
        <v>11</v>
      </c>
      <c r="F24" s="6">
        <f t="shared" si="2"/>
        <v>19</v>
      </c>
      <c r="G24" s="2" t="s">
        <v>27</v>
      </c>
      <c r="H24" s="5">
        <v>3</v>
      </c>
      <c r="I24" s="5">
        <v>2</v>
      </c>
      <c r="J24" s="5">
        <v>2</v>
      </c>
      <c r="K24" s="5">
        <v>7</v>
      </c>
      <c r="L24" s="6">
        <f t="shared" si="3"/>
        <v>15</v>
      </c>
      <c r="M24" s="11" t="s">
        <v>13</v>
      </c>
      <c r="N24" s="12">
        <v>3</v>
      </c>
      <c r="O24" s="12">
        <v>8</v>
      </c>
      <c r="P24" s="12">
        <v>6</v>
      </c>
      <c r="R24">
        <f t="shared" si="0"/>
        <v>31</v>
      </c>
      <c r="S24" t="s">
        <v>105</v>
      </c>
      <c r="T24">
        <f>F35</f>
        <v>9</v>
      </c>
      <c r="U24">
        <f>L35</f>
        <v>14</v>
      </c>
      <c r="V24">
        <f>R18</f>
        <v>27</v>
      </c>
      <c r="W24">
        <f t="shared" ref="W24:W30" si="9">SUM(T24:V24)</f>
        <v>50</v>
      </c>
      <c r="Y24" s="16">
        <v>4</v>
      </c>
      <c r="Z24" s="11" t="s">
        <v>9</v>
      </c>
      <c r="AA24" s="16">
        <v>18</v>
      </c>
      <c r="AB24" s="16">
        <v>19</v>
      </c>
      <c r="AC24" s="16">
        <v>16</v>
      </c>
      <c r="AD24" s="16">
        <v>53</v>
      </c>
      <c r="AE24">
        <f t="shared" si="8"/>
        <v>108</v>
      </c>
      <c r="AF24" s="5"/>
    </row>
    <row r="25" spans="1:75" ht="15" x14ac:dyDescent="0.3">
      <c r="A25" s="2" t="s">
        <v>42</v>
      </c>
      <c r="B25" s="5">
        <v>3</v>
      </c>
      <c r="C25" s="5">
        <v>2</v>
      </c>
      <c r="D25" s="5">
        <v>6</v>
      </c>
      <c r="E25" s="5">
        <v>11</v>
      </c>
      <c r="F25" s="6">
        <f t="shared" si="2"/>
        <v>19</v>
      </c>
      <c r="G25" s="2" t="s">
        <v>29</v>
      </c>
      <c r="H25" s="5">
        <v>3</v>
      </c>
      <c r="I25" s="5">
        <v>1</v>
      </c>
      <c r="J25" s="5">
        <v>4</v>
      </c>
      <c r="K25" s="5">
        <v>8</v>
      </c>
      <c r="L25" s="6">
        <f t="shared" si="3"/>
        <v>15</v>
      </c>
      <c r="M25" s="11" t="s">
        <v>26</v>
      </c>
      <c r="N25" s="12">
        <v>3</v>
      </c>
      <c r="O25" s="12">
        <v>6</v>
      </c>
      <c r="P25" s="12">
        <v>0</v>
      </c>
      <c r="R25">
        <f t="shared" si="0"/>
        <v>21</v>
      </c>
      <c r="S25" t="s">
        <v>106</v>
      </c>
      <c r="U25">
        <f>L38</f>
        <v>10</v>
      </c>
      <c r="W25">
        <f t="shared" si="9"/>
        <v>10</v>
      </c>
      <c r="Y25" s="16">
        <v>5</v>
      </c>
      <c r="Z25" s="3" t="s">
        <v>112</v>
      </c>
      <c r="AA25" s="16">
        <v>16</v>
      </c>
      <c r="AB25" s="16">
        <v>26</v>
      </c>
      <c r="AC25" s="16">
        <v>22</v>
      </c>
      <c r="AD25" s="16">
        <v>64</v>
      </c>
      <c r="AE25">
        <f t="shared" si="8"/>
        <v>122</v>
      </c>
      <c r="AF25" s="5"/>
    </row>
    <row r="26" spans="1:75" ht="28.8" x14ac:dyDescent="0.3">
      <c r="A26" s="2" t="s">
        <v>43</v>
      </c>
      <c r="B26" s="5">
        <v>3</v>
      </c>
      <c r="C26" s="5">
        <v>2</v>
      </c>
      <c r="D26" s="5">
        <v>3</v>
      </c>
      <c r="E26" s="5">
        <v>8</v>
      </c>
      <c r="F26" s="6">
        <f t="shared" si="2"/>
        <v>16</v>
      </c>
      <c r="G26" s="2" t="s">
        <v>70</v>
      </c>
      <c r="H26" s="5">
        <v>3</v>
      </c>
      <c r="I26" s="5">
        <v>1</v>
      </c>
      <c r="J26" s="5">
        <v>2</v>
      </c>
      <c r="K26" s="5">
        <v>6</v>
      </c>
      <c r="L26" s="6">
        <f t="shared" si="3"/>
        <v>13</v>
      </c>
      <c r="M26" s="11" t="s">
        <v>27</v>
      </c>
      <c r="N26" s="12">
        <v>3</v>
      </c>
      <c r="O26" s="12">
        <v>4</v>
      </c>
      <c r="P26" s="12">
        <v>6</v>
      </c>
      <c r="R26">
        <f t="shared" si="0"/>
        <v>23</v>
      </c>
      <c r="S26" t="s">
        <v>107</v>
      </c>
      <c r="V26">
        <f>R30</f>
        <v>16</v>
      </c>
      <c r="W26">
        <f t="shared" si="9"/>
        <v>16</v>
      </c>
      <c r="Y26" s="16">
        <v>6</v>
      </c>
      <c r="Z26" s="11" t="s">
        <v>10</v>
      </c>
      <c r="AA26" s="16">
        <v>15</v>
      </c>
      <c r="AB26" s="16">
        <v>7</v>
      </c>
      <c r="AC26" s="16">
        <v>12</v>
      </c>
      <c r="AD26" s="16">
        <v>34</v>
      </c>
      <c r="AE26">
        <f t="shared" si="8"/>
        <v>71</v>
      </c>
      <c r="AF26" s="5"/>
    </row>
    <row r="27" spans="1:75" ht="28.8" x14ac:dyDescent="0.3">
      <c r="A27" s="2" t="s">
        <v>16</v>
      </c>
      <c r="B27" s="5">
        <v>3</v>
      </c>
      <c r="C27" s="5">
        <v>1</v>
      </c>
      <c r="D27" s="5">
        <v>2</v>
      </c>
      <c r="E27" s="5">
        <v>6</v>
      </c>
      <c r="F27" s="6">
        <f t="shared" si="2"/>
        <v>13</v>
      </c>
      <c r="G27" s="2" t="s">
        <v>53</v>
      </c>
      <c r="H27" s="5">
        <v>3</v>
      </c>
      <c r="I27" s="5">
        <v>1</v>
      </c>
      <c r="J27" s="5">
        <v>0</v>
      </c>
      <c r="K27" s="5">
        <v>4</v>
      </c>
      <c r="L27" s="6">
        <f t="shared" si="3"/>
        <v>11</v>
      </c>
      <c r="M27" s="11" t="s">
        <v>28</v>
      </c>
      <c r="N27" s="12">
        <v>3</v>
      </c>
      <c r="O27" s="12">
        <v>4</v>
      </c>
      <c r="P27" s="12">
        <v>4</v>
      </c>
      <c r="R27">
        <f t="shared" si="0"/>
        <v>21</v>
      </c>
      <c r="S27" t="s">
        <v>100</v>
      </c>
      <c r="T27">
        <f>F27</f>
        <v>13</v>
      </c>
      <c r="U27">
        <f>L18</f>
        <v>23</v>
      </c>
      <c r="V27">
        <f>R28</f>
        <v>17</v>
      </c>
      <c r="W27">
        <f t="shared" si="9"/>
        <v>53</v>
      </c>
      <c r="Y27" s="16">
        <v>7</v>
      </c>
      <c r="Z27" s="11" t="s">
        <v>1</v>
      </c>
      <c r="AA27" s="16">
        <v>14</v>
      </c>
      <c r="AB27" s="16">
        <v>22</v>
      </c>
      <c r="AC27" s="16">
        <v>29</v>
      </c>
      <c r="AD27" s="16">
        <v>65</v>
      </c>
      <c r="AE27">
        <f t="shared" si="8"/>
        <v>115</v>
      </c>
      <c r="AF27" s="5"/>
    </row>
    <row r="28" spans="1:75" ht="29.4" thickBot="1" x14ac:dyDescent="0.35">
      <c r="A28" s="2" t="s">
        <v>46</v>
      </c>
      <c r="B28" s="5">
        <v>2</v>
      </c>
      <c r="C28" s="5">
        <v>6</v>
      </c>
      <c r="D28" s="5">
        <v>10</v>
      </c>
      <c r="E28" s="5">
        <v>18</v>
      </c>
      <c r="F28" s="6">
        <f t="shared" si="2"/>
        <v>28</v>
      </c>
      <c r="G28" s="2" t="s">
        <v>28</v>
      </c>
      <c r="H28" s="5">
        <v>2</v>
      </c>
      <c r="I28" s="5">
        <v>6</v>
      </c>
      <c r="J28" s="5">
        <v>7</v>
      </c>
      <c r="K28" s="5">
        <v>15</v>
      </c>
      <c r="L28" s="6">
        <f t="shared" si="3"/>
        <v>25</v>
      </c>
      <c r="M28" s="11" t="s">
        <v>16</v>
      </c>
      <c r="N28" s="12">
        <v>3</v>
      </c>
      <c r="O28" s="12">
        <v>3</v>
      </c>
      <c r="P28" s="12">
        <v>2</v>
      </c>
      <c r="R28">
        <f t="shared" si="0"/>
        <v>17</v>
      </c>
      <c r="S28" t="s">
        <v>108</v>
      </c>
      <c r="T28">
        <f>F26</f>
        <v>16</v>
      </c>
      <c r="W28">
        <f t="shared" si="9"/>
        <v>16</v>
      </c>
      <c r="Y28" s="16">
        <v>8</v>
      </c>
      <c r="Z28" s="11" t="s">
        <v>7</v>
      </c>
      <c r="AA28" s="16">
        <v>13</v>
      </c>
      <c r="AB28" s="16">
        <v>9</v>
      </c>
      <c r="AC28" s="16">
        <v>10</v>
      </c>
      <c r="AD28" s="16">
        <v>32</v>
      </c>
      <c r="AE28">
        <f t="shared" si="8"/>
        <v>67</v>
      </c>
      <c r="AF28" s="5"/>
      <c r="AG28" s="13"/>
      <c r="AH28" s="13"/>
    </row>
    <row r="29" spans="1:75" ht="15" x14ac:dyDescent="0.3">
      <c r="A29" s="2" t="s">
        <v>47</v>
      </c>
      <c r="B29" s="5">
        <v>2</v>
      </c>
      <c r="C29" s="5">
        <v>5</v>
      </c>
      <c r="D29" s="5">
        <v>3</v>
      </c>
      <c r="E29" s="5">
        <v>10</v>
      </c>
      <c r="F29" s="6">
        <f t="shared" si="2"/>
        <v>19</v>
      </c>
      <c r="G29" s="2" t="s">
        <v>26</v>
      </c>
      <c r="H29" s="5">
        <v>2</v>
      </c>
      <c r="I29" s="5">
        <v>6</v>
      </c>
      <c r="J29" s="5">
        <v>3</v>
      </c>
      <c r="K29" s="5">
        <v>11</v>
      </c>
      <c r="L29" s="6">
        <f t="shared" si="3"/>
        <v>21</v>
      </c>
      <c r="M29" s="11" t="s">
        <v>29</v>
      </c>
      <c r="N29" s="12">
        <v>3</v>
      </c>
      <c r="O29" s="12">
        <v>2</v>
      </c>
      <c r="P29" s="12">
        <v>2</v>
      </c>
      <c r="R29">
        <f t="shared" si="0"/>
        <v>15</v>
      </c>
      <c r="S29" t="s">
        <v>103</v>
      </c>
      <c r="V29">
        <f>R22</f>
        <v>0</v>
      </c>
      <c r="W29">
        <f t="shared" si="9"/>
        <v>0</v>
      </c>
      <c r="Y29" s="16">
        <v>9</v>
      </c>
      <c r="Z29" s="11" t="s">
        <v>8</v>
      </c>
      <c r="AA29" s="16">
        <v>12</v>
      </c>
      <c r="AB29" s="16">
        <v>13</v>
      </c>
      <c r="AC29" s="16">
        <v>15</v>
      </c>
      <c r="AD29" s="16">
        <v>40</v>
      </c>
      <c r="AE29">
        <f t="shared" si="8"/>
        <v>77</v>
      </c>
      <c r="AF29" s="5"/>
    </row>
    <row r="30" spans="1:75" ht="29.4" thickBot="1" x14ac:dyDescent="0.35">
      <c r="A30" s="2" t="s">
        <v>39</v>
      </c>
      <c r="B30" s="5">
        <v>2</v>
      </c>
      <c r="C30" s="5">
        <v>4</v>
      </c>
      <c r="D30" s="5">
        <v>7</v>
      </c>
      <c r="E30" s="5">
        <v>13</v>
      </c>
      <c r="F30" s="6">
        <f t="shared" si="2"/>
        <v>21</v>
      </c>
      <c r="G30" s="2" t="s">
        <v>71</v>
      </c>
      <c r="H30" s="5">
        <v>2</v>
      </c>
      <c r="I30" s="5">
        <v>6</v>
      </c>
      <c r="J30" s="5">
        <v>2</v>
      </c>
      <c r="K30" s="5">
        <v>10</v>
      </c>
      <c r="L30" s="6">
        <f t="shared" si="3"/>
        <v>20</v>
      </c>
      <c r="M30" s="11" t="s">
        <v>30</v>
      </c>
      <c r="N30" s="12">
        <v>3</v>
      </c>
      <c r="O30" s="12">
        <v>1</v>
      </c>
      <c r="P30" s="12">
        <v>5</v>
      </c>
      <c r="R30">
        <f t="shared" si="0"/>
        <v>16</v>
      </c>
      <c r="S30" t="s">
        <v>109</v>
      </c>
      <c r="T30">
        <f>F19</f>
        <v>26</v>
      </c>
      <c r="U30">
        <f>L32</f>
        <v>20</v>
      </c>
      <c r="V30">
        <v>4</v>
      </c>
      <c r="W30">
        <f t="shared" si="9"/>
        <v>50</v>
      </c>
      <c r="Y30" s="16">
        <v>10</v>
      </c>
      <c r="Z30" s="11" t="s">
        <v>4</v>
      </c>
      <c r="AA30" s="16">
        <v>12</v>
      </c>
      <c r="AB30" s="16">
        <v>13</v>
      </c>
      <c r="AC30" s="16">
        <v>8</v>
      </c>
      <c r="AD30" s="16">
        <v>33</v>
      </c>
      <c r="AE30">
        <f t="shared" si="8"/>
        <v>70</v>
      </c>
      <c r="AF30" s="5"/>
    </row>
    <row r="31" spans="1:75" ht="28.8" x14ac:dyDescent="0.3">
      <c r="A31" s="2" t="s">
        <v>28</v>
      </c>
      <c r="B31" s="5">
        <v>2</v>
      </c>
      <c r="C31" s="5">
        <v>4</v>
      </c>
      <c r="D31" s="5">
        <v>3</v>
      </c>
      <c r="E31" s="5">
        <v>9</v>
      </c>
      <c r="F31" s="6">
        <f t="shared" si="2"/>
        <v>17</v>
      </c>
      <c r="G31" s="2" t="s">
        <v>72</v>
      </c>
      <c r="H31" s="5">
        <v>2</v>
      </c>
      <c r="I31" s="5">
        <v>5</v>
      </c>
      <c r="J31" s="5">
        <v>10</v>
      </c>
      <c r="K31" s="5">
        <v>17</v>
      </c>
      <c r="L31" s="6">
        <f t="shared" si="3"/>
        <v>26</v>
      </c>
      <c r="M31" s="11" t="s">
        <v>31</v>
      </c>
      <c r="N31" s="12">
        <v>3</v>
      </c>
      <c r="O31" s="12">
        <v>1</v>
      </c>
      <c r="P31" s="12">
        <v>3</v>
      </c>
      <c r="R31">
        <f t="shared" si="0"/>
        <v>14</v>
      </c>
      <c r="S31" s="7" t="s">
        <v>119</v>
      </c>
      <c r="T31">
        <f>F4</f>
        <v>141</v>
      </c>
      <c r="U31">
        <f>L5</f>
        <v>111</v>
      </c>
      <c r="V31">
        <f>R5</f>
        <v>128</v>
      </c>
      <c r="Y31" s="16">
        <v>11</v>
      </c>
      <c r="Z31" s="11" t="s">
        <v>18</v>
      </c>
      <c r="AA31" s="16">
        <v>10</v>
      </c>
      <c r="AB31" s="16">
        <v>7</v>
      </c>
      <c r="AC31" s="16">
        <v>3</v>
      </c>
      <c r="AD31" s="16">
        <v>20</v>
      </c>
      <c r="AE31">
        <f t="shared" si="8"/>
        <v>47</v>
      </c>
      <c r="AF31" s="5"/>
      <c r="AG31" s="14"/>
      <c r="AH31" s="14"/>
      <c r="AI31" s="14"/>
      <c r="AJ31" s="14"/>
      <c r="AK31" s="14"/>
      <c r="AL31" s="14"/>
    </row>
    <row r="32" spans="1:75" ht="28.8" x14ac:dyDescent="0.3">
      <c r="A32" s="2" t="s">
        <v>44</v>
      </c>
      <c r="B32" s="5">
        <v>2</v>
      </c>
      <c r="C32" s="5">
        <v>4</v>
      </c>
      <c r="D32" s="5">
        <v>1</v>
      </c>
      <c r="E32" s="5">
        <v>7</v>
      </c>
      <c r="F32" s="6">
        <f t="shared" si="2"/>
        <v>15</v>
      </c>
      <c r="G32" s="2" t="s">
        <v>73</v>
      </c>
      <c r="H32" s="5">
        <v>2</v>
      </c>
      <c r="I32" s="5">
        <v>5</v>
      </c>
      <c r="J32" s="5">
        <v>4</v>
      </c>
      <c r="K32" s="5">
        <v>11</v>
      </c>
      <c r="L32" s="6">
        <f t="shared" si="3"/>
        <v>20</v>
      </c>
      <c r="M32" s="11" t="s">
        <v>32</v>
      </c>
      <c r="N32" s="12">
        <v>3</v>
      </c>
      <c r="O32" s="12">
        <v>1</v>
      </c>
      <c r="P32" s="12">
        <v>2</v>
      </c>
      <c r="R32">
        <f t="shared" si="0"/>
        <v>13</v>
      </c>
      <c r="T32">
        <f>SUM(T2:T19)</f>
        <v>1245</v>
      </c>
      <c r="U32">
        <f t="shared" ref="U32:W32" si="10">SUM(U2:U19)</f>
        <v>1225</v>
      </c>
      <c r="V32">
        <f t="shared" si="10"/>
        <v>1332</v>
      </c>
      <c r="W32">
        <f t="shared" si="10"/>
        <v>3802</v>
      </c>
      <c r="Y32" s="16">
        <v>12</v>
      </c>
      <c r="Z32" s="11" t="s">
        <v>19</v>
      </c>
      <c r="AA32" s="16">
        <v>9</v>
      </c>
      <c r="AB32" s="16">
        <v>7</v>
      </c>
      <c r="AC32" s="16">
        <v>11</v>
      </c>
      <c r="AD32" s="16">
        <v>27</v>
      </c>
      <c r="AE32">
        <f t="shared" si="8"/>
        <v>52</v>
      </c>
      <c r="AF32" s="5"/>
    </row>
    <row r="33" spans="1:38" ht="28.8" x14ac:dyDescent="0.3">
      <c r="A33" s="2" t="s">
        <v>55</v>
      </c>
      <c r="B33" s="5">
        <v>2</v>
      </c>
      <c r="C33" s="5">
        <v>2</v>
      </c>
      <c r="D33" s="5">
        <v>5</v>
      </c>
      <c r="E33" s="5">
        <v>9</v>
      </c>
      <c r="F33" s="6">
        <f t="shared" si="2"/>
        <v>15</v>
      </c>
      <c r="G33" s="2" t="s">
        <v>30</v>
      </c>
      <c r="H33" s="5">
        <v>2</v>
      </c>
      <c r="I33" s="5">
        <v>4</v>
      </c>
      <c r="J33" s="5">
        <v>2</v>
      </c>
      <c r="K33" s="5">
        <v>8</v>
      </c>
      <c r="L33" s="6">
        <f t="shared" si="3"/>
        <v>16</v>
      </c>
      <c r="M33" s="11" t="s">
        <v>54</v>
      </c>
      <c r="N33" s="12">
        <v>3</v>
      </c>
      <c r="O33" s="12">
        <v>1</v>
      </c>
      <c r="P33" s="12">
        <v>1</v>
      </c>
      <c r="R33">
        <f t="shared" si="0"/>
        <v>12</v>
      </c>
      <c r="Y33" s="16">
        <v>13</v>
      </c>
      <c r="Z33" s="11" t="s">
        <v>68</v>
      </c>
      <c r="AA33" s="16">
        <v>8</v>
      </c>
      <c r="AB33" s="16">
        <v>2</v>
      </c>
      <c r="AC33" s="16">
        <v>3</v>
      </c>
      <c r="AD33" s="16">
        <v>13</v>
      </c>
      <c r="AE33">
        <f t="shared" si="8"/>
        <v>31</v>
      </c>
      <c r="AF33" s="5"/>
    </row>
    <row r="34" spans="1:38" ht="29.4" thickBot="1" x14ac:dyDescent="0.35">
      <c r="A34" s="2" t="s">
        <v>27</v>
      </c>
      <c r="B34" s="5">
        <v>2</v>
      </c>
      <c r="C34" s="5">
        <v>2</v>
      </c>
      <c r="D34" s="5">
        <v>0</v>
      </c>
      <c r="E34" s="5">
        <v>4</v>
      </c>
      <c r="F34" s="6">
        <f t="shared" si="2"/>
        <v>10</v>
      </c>
      <c r="G34" s="2" t="s">
        <v>23</v>
      </c>
      <c r="H34" s="5">
        <v>2</v>
      </c>
      <c r="I34" s="5">
        <v>3</v>
      </c>
      <c r="J34" s="5">
        <v>6</v>
      </c>
      <c r="K34" s="5">
        <v>11</v>
      </c>
      <c r="L34" s="6">
        <f t="shared" si="3"/>
        <v>18</v>
      </c>
      <c r="M34" s="11" t="s">
        <v>68</v>
      </c>
      <c r="N34" s="12">
        <v>3</v>
      </c>
      <c r="O34" s="12">
        <v>0</v>
      </c>
      <c r="P34" s="12">
        <v>2</v>
      </c>
      <c r="R34">
        <f t="shared" si="0"/>
        <v>11</v>
      </c>
      <c r="Y34" s="16">
        <v>14</v>
      </c>
      <c r="Z34" s="11" t="s">
        <v>11</v>
      </c>
      <c r="AA34" s="16">
        <v>6</v>
      </c>
      <c r="AB34" s="16">
        <v>7</v>
      </c>
      <c r="AC34" s="16">
        <v>6</v>
      </c>
      <c r="AD34" s="16">
        <v>19</v>
      </c>
      <c r="AE34">
        <f t="shared" si="8"/>
        <v>38</v>
      </c>
      <c r="AF34" s="5"/>
      <c r="AG34" s="13"/>
      <c r="AH34" s="13"/>
      <c r="AI34" s="13"/>
      <c r="AJ34" s="13"/>
      <c r="AK34" s="13"/>
      <c r="AL34" s="13"/>
    </row>
    <row r="35" spans="1:38" ht="29.4" thickBot="1" x14ac:dyDescent="0.35">
      <c r="A35" s="2" t="s">
        <v>25</v>
      </c>
      <c r="B35" s="5">
        <v>2</v>
      </c>
      <c r="C35" s="5">
        <v>1</v>
      </c>
      <c r="D35" s="5">
        <v>1</v>
      </c>
      <c r="E35" s="5">
        <v>4</v>
      </c>
      <c r="F35" s="6">
        <f t="shared" si="2"/>
        <v>9</v>
      </c>
      <c r="G35" s="2" t="s">
        <v>74</v>
      </c>
      <c r="H35" s="5">
        <v>2</v>
      </c>
      <c r="I35" s="5">
        <v>3</v>
      </c>
      <c r="J35" s="5">
        <v>2</v>
      </c>
      <c r="K35" s="5">
        <v>7</v>
      </c>
      <c r="L35" s="6">
        <f t="shared" si="3"/>
        <v>14</v>
      </c>
      <c r="M35" s="2"/>
      <c r="N35" s="5"/>
      <c r="O35" s="5"/>
      <c r="P35" s="5"/>
      <c r="Q35" s="5"/>
      <c r="R35" s="6">
        <f t="shared" si="0"/>
        <v>0</v>
      </c>
      <c r="Y35" s="16">
        <v>15</v>
      </c>
      <c r="Z35" s="11" t="s">
        <v>13</v>
      </c>
      <c r="AA35" s="16">
        <v>5</v>
      </c>
      <c r="AB35" s="16">
        <v>4</v>
      </c>
      <c r="AC35" s="16">
        <v>9</v>
      </c>
      <c r="AD35" s="16">
        <v>18</v>
      </c>
      <c r="AE35">
        <f t="shared" si="8"/>
        <v>32</v>
      </c>
      <c r="AF35" s="5"/>
    </row>
    <row r="36" spans="1:38" ht="28.8" x14ac:dyDescent="0.3">
      <c r="A36" s="2" t="s">
        <v>63</v>
      </c>
      <c r="B36" s="5">
        <v>2</v>
      </c>
      <c r="C36" s="5">
        <v>0</v>
      </c>
      <c r="D36" s="5">
        <v>3</v>
      </c>
      <c r="E36" s="5">
        <v>5</v>
      </c>
      <c r="F36" s="6">
        <f t="shared" si="2"/>
        <v>9</v>
      </c>
      <c r="G36" s="2" t="s">
        <v>31</v>
      </c>
      <c r="H36" s="5">
        <v>2</v>
      </c>
      <c r="I36" s="5">
        <v>2</v>
      </c>
      <c r="J36" s="5">
        <v>2</v>
      </c>
      <c r="K36" s="5">
        <v>6</v>
      </c>
      <c r="L36" s="6">
        <f t="shared" si="3"/>
        <v>12</v>
      </c>
      <c r="M36" s="2"/>
      <c r="N36" s="5"/>
      <c r="O36" s="5"/>
      <c r="P36" s="5"/>
      <c r="Q36" s="5"/>
      <c r="R36" s="6">
        <f t="shared" si="0"/>
        <v>0</v>
      </c>
      <c r="Y36" s="16">
        <v>16</v>
      </c>
      <c r="Z36" s="11" t="s">
        <v>26</v>
      </c>
      <c r="AA36" s="16">
        <v>4</v>
      </c>
      <c r="AB36" s="16">
        <v>4</v>
      </c>
      <c r="AC36" s="16">
        <v>3</v>
      </c>
      <c r="AD36" s="16">
        <v>11</v>
      </c>
      <c r="AE36">
        <f t="shared" si="8"/>
        <v>23</v>
      </c>
      <c r="AF36" s="5"/>
      <c r="AG36" s="14"/>
      <c r="AH36" s="14"/>
      <c r="AI36" s="14"/>
      <c r="AJ36" s="14"/>
      <c r="AK36" s="14"/>
      <c r="AL36" s="14"/>
    </row>
    <row r="37" spans="1:38" ht="15" x14ac:dyDescent="0.3">
      <c r="A37" s="2" t="s">
        <v>64</v>
      </c>
      <c r="B37" s="5">
        <v>2</v>
      </c>
      <c r="C37" s="5">
        <v>0</v>
      </c>
      <c r="D37" s="5">
        <v>1</v>
      </c>
      <c r="E37" s="5">
        <v>3</v>
      </c>
      <c r="F37" s="6">
        <f t="shared" si="2"/>
        <v>7</v>
      </c>
      <c r="G37" s="2" t="s">
        <v>75</v>
      </c>
      <c r="H37" s="5">
        <v>2</v>
      </c>
      <c r="I37" s="5">
        <v>2</v>
      </c>
      <c r="J37" s="5">
        <v>2</v>
      </c>
      <c r="K37" s="5">
        <v>6</v>
      </c>
      <c r="L37" s="6">
        <f t="shared" si="3"/>
        <v>12</v>
      </c>
      <c r="M37" s="2"/>
      <c r="N37" s="5"/>
      <c r="O37" s="5"/>
      <c r="P37" s="5"/>
      <c r="Q37" s="5"/>
      <c r="R37" s="6">
        <f t="shared" si="0"/>
        <v>0</v>
      </c>
      <c r="Y37" s="16">
        <v>17</v>
      </c>
      <c r="Z37" s="11" t="s">
        <v>14</v>
      </c>
      <c r="AA37" s="16">
        <v>4</v>
      </c>
      <c r="AB37" s="16">
        <v>2</v>
      </c>
      <c r="AC37" s="16">
        <v>5</v>
      </c>
      <c r="AD37" s="16">
        <v>11</v>
      </c>
      <c r="AE37">
        <f t="shared" si="8"/>
        <v>21</v>
      </c>
      <c r="AF37" s="5"/>
    </row>
    <row r="38" spans="1:38" ht="15" x14ac:dyDescent="0.3">
      <c r="A38" s="2" t="s">
        <v>26</v>
      </c>
      <c r="B38" s="5">
        <v>1</v>
      </c>
      <c r="C38" s="5">
        <v>4</v>
      </c>
      <c r="D38" s="5">
        <v>3</v>
      </c>
      <c r="E38" s="5">
        <v>8</v>
      </c>
      <c r="F38" s="6">
        <f t="shared" si="2"/>
        <v>14</v>
      </c>
      <c r="G38" s="2" t="s">
        <v>76</v>
      </c>
      <c r="H38" s="5">
        <v>2</v>
      </c>
      <c r="I38" s="5">
        <v>2</v>
      </c>
      <c r="J38" s="5">
        <v>0</v>
      </c>
      <c r="K38" s="5">
        <v>4</v>
      </c>
      <c r="L38" s="6">
        <f t="shared" si="3"/>
        <v>10</v>
      </c>
      <c r="M38" s="2"/>
      <c r="N38" s="5"/>
      <c r="O38" s="5"/>
      <c r="P38" s="5"/>
      <c r="Q38" s="5"/>
      <c r="R38" s="6">
        <f t="shared" si="0"/>
        <v>0</v>
      </c>
      <c r="Y38" s="16">
        <v>18</v>
      </c>
      <c r="Z38" s="11" t="s">
        <v>25</v>
      </c>
      <c r="AA38" s="16">
        <v>4</v>
      </c>
      <c r="AB38" s="16">
        <v>1</v>
      </c>
      <c r="AC38" s="16">
        <v>3</v>
      </c>
      <c r="AD38" s="16">
        <v>8</v>
      </c>
      <c r="AE38">
        <f t="shared" si="8"/>
        <v>17</v>
      </c>
      <c r="AF38" s="5"/>
    </row>
    <row r="39" spans="1:38" ht="28.8" x14ac:dyDescent="0.3">
      <c r="A39" s="2" t="s">
        <v>65</v>
      </c>
      <c r="B39" s="5">
        <v>1</v>
      </c>
      <c r="C39" s="5">
        <v>3</v>
      </c>
      <c r="D39" s="5">
        <v>5</v>
      </c>
      <c r="E39" s="5">
        <v>9</v>
      </c>
      <c r="F39" s="6">
        <f t="shared" si="2"/>
        <v>14</v>
      </c>
      <c r="G39" s="2" t="s">
        <v>77</v>
      </c>
      <c r="H39" s="5">
        <v>2</v>
      </c>
      <c r="I39" s="5">
        <v>1</v>
      </c>
      <c r="J39" s="5">
        <v>4</v>
      </c>
      <c r="K39" s="5">
        <v>7</v>
      </c>
      <c r="L39" s="6">
        <f t="shared" si="3"/>
        <v>12</v>
      </c>
      <c r="M39" s="2"/>
      <c r="N39" s="5"/>
      <c r="O39" s="5"/>
      <c r="P39" s="5"/>
      <c r="Q39" s="5"/>
      <c r="R39" s="6">
        <f t="shared" si="0"/>
        <v>0</v>
      </c>
      <c r="Y39" s="16">
        <v>19</v>
      </c>
      <c r="Z39" s="11" t="s">
        <v>113</v>
      </c>
      <c r="AA39" s="16">
        <v>4</v>
      </c>
      <c r="AB39" s="16">
        <v>0</v>
      </c>
      <c r="AC39" s="16">
        <v>3</v>
      </c>
      <c r="AD39" s="16">
        <v>7</v>
      </c>
      <c r="AE39">
        <f t="shared" si="8"/>
        <v>15</v>
      </c>
      <c r="AF39" s="5"/>
    </row>
    <row r="40" spans="1:38" ht="29.4" thickBot="1" x14ac:dyDescent="0.35">
      <c r="A40" s="2" t="s">
        <v>66</v>
      </c>
      <c r="B40" s="5">
        <v>1</v>
      </c>
      <c r="C40" s="5">
        <v>3</v>
      </c>
      <c r="D40" s="5">
        <v>4</v>
      </c>
      <c r="E40" s="5">
        <v>8</v>
      </c>
      <c r="F40" s="6">
        <f t="shared" si="2"/>
        <v>13</v>
      </c>
      <c r="G40" s="2" t="s">
        <v>78</v>
      </c>
      <c r="H40" s="5">
        <v>1</v>
      </c>
      <c r="I40" s="5">
        <v>7</v>
      </c>
      <c r="J40" s="5">
        <v>10</v>
      </c>
      <c r="K40" s="5">
        <v>18</v>
      </c>
      <c r="L40" s="6">
        <f t="shared" si="3"/>
        <v>27</v>
      </c>
      <c r="M40" s="2"/>
      <c r="N40" s="5"/>
      <c r="O40" s="5"/>
      <c r="P40" s="5"/>
      <c r="Q40" s="5"/>
      <c r="R40" s="6">
        <f t="shared" si="0"/>
        <v>0</v>
      </c>
      <c r="Y40" s="16">
        <v>20</v>
      </c>
      <c r="Z40" s="11" t="s">
        <v>22</v>
      </c>
      <c r="AA40" s="16">
        <v>3</v>
      </c>
      <c r="AB40" s="16">
        <v>7</v>
      </c>
      <c r="AC40" s="16">
        <v>10</v>
      </c>
      <c r="AD40" s="16">
        <v>20</v>
      </c>
      <c r="AE40">
        <f t="shared" si="8"/>
        <v>33</v>
      </c>
      <c r="AF40" s="5"/>
      <c r="AG40" s="13" t="e" cm="1">
        <f t="array" ref="AG40">AG23:AH40Home</f>
        <v>#NAME?</v>
      </c>
      <c r="AH40" s="13">
        <v>4.6866224558545014E-3</v>
      </c>
      <c r="AI40" s="13">
        <v>1.9197794140233054E-3</v>
      </c>
      <c r="AJ40" s="13">
        <v>2.4412296650440108</v>
      </c>
      <c r="AK40" s="13">
        <v>2.8520849745803548E-2</v>
      </c>
      <c r="AL40" s="13">
        <v>5.6910512491867293E-4</v>
      </c>
    </row>
    <row r="41" spans="1:38" ht="15" x14ac:dyDescent="0.3">
      <c r="A41" s="2" t="s">
        <v>50</v>
      </c>
      <c r="B41" s="5">
        <v>1</v>
      </c>
      <c r="C41" s="5">
        <v>2</v>
      </c>
      <c r="D41" s="5">
        <v>3</v>
      </c>
      <c r="E41" s="5">
        <v>6</v>
      </c>
      <c r="F41" s="6">
        <f t="shared" si="2"/>
        <v>10</v>
      </c>
      <c r="G41" s="2" t="s">
        <v>79</v>
      </c>
      <c r="H41" s="5">
        <v>1</v>
      </c>
      <c r="I41" s="5">
        <v>4</v>
      </c>
      <c r="J41" s="5">
        <v>4</v>
      </c>
      <c r="K41" s="5">
        <v>9</v>
      </c>
      <c r="L41" s="6">
        <f t="shared" si="3"/>
        <v>15</v>
      </c>
      <c r="M41" s="2"/>
      <c r="N41" s="5"/>
      <c r="O41" s="5"/>
      <c r="P41" s="5"/>
      <c r="Q41" s="5"/>
      <c r="R41" s="6">
        <f t="shared" si="0"/>
        <v>0</v>
      </c>
      <c r="Y41" s="16">
        <v>21</v>
      </c>
      <c r="Z41" s="11" t="s">
        <v>29</v>
      </c>
      <c r="AA41" s="16">
        <v>3</v>
      </c>
      <c r="AB41" s="16">
        <v>6</v>
      </c>
      <c r="AC41" s="16">
        <v>3</v>
      </c>
      <c r="AD41" s="16">
        <v>12</v>
      </c>
      <c r="AE41">
        <f t="shared" si="8"/>
        <v>24</v>
      </c>
      <c r="AF41" s="5"/>
    </row>
    <row r="42" spans="1:38" ht="28.8" x14ac:dyDescent="0.3">
      <c r="A42" s="2" t="s">
        <v>56</v>
      </c>
      <c r="B42" s="5">
        <v>1</v>
      </c>
      <c r="C42" s="5">
        <v>1</v>
      </c>
      <c r="D42" s="5">
        <v>4</v>
      </c>
      <c r="E42" s="5">
        <v>6</v>
      </c>
      <c r="F42" s="6">
        <f t="shared" si="2"/>
        <v>9</v>
      </c>
      <c r="L42" s="6">
        <f t="shared" si="3"/>
        <v>0</v>
      </c>
      <c r="R42" s="6">
        <f t="shared" si="0"/>
        <v>0</v>
      </c>
      <c r="Y42" s="16">
        <v>22</v>
      </c>
      <c r="Z42" s="11" t="s">
        <v>73</v>
      </c>
      <c r="AA42" s="16">
        <v>3</v>
      </c>
      <c r="AB42" s="16">
        <v>5</v>
      </c>
      <c r="AC42" s="16">
        <v>4</v>
      </c>
      <c r="AD42" s="16">
        <v>12</v>
      </c>
      <c r="AE42">
        <f t="shared" si="8"/>
        <v>23</v>
      </c>
      <c r="AF42" s="5"/>
    </row>
    <row r="43" spans="1:38" ht="15" x14ac:dyDescent="0.3">
      <c r="Y43" s="16">
        <v>23</v>
      </c>
      <c r="Z43" s="11" t="s">
        <v>114</v>
      </c>
      <c r="AA43" s="16">
        <v>3</v>
      </c>
      <c r="AB43" s="16">
        <v>4</v>
      </c>
      <c r="AC43" s="16">
        <v>2</v>
      </c>
      <c r="AD43" s="16">
        <v>9</v>
      </c>
      <c r="AE43">
        <f t="shared" si="8"/>
        <v>19</v>
      </c>
      <c r="AF43" s="5"/>
    </row>
    <row r="44" spans="1:38" ht="15" x14ac:dyDescent="0.3">
      <c r="Y44" s="16">
        <v>24</v>
      </c>
      <c r="Z44" s="11" t="s">
        <v>77</v>
      </c>
      <c r="AA44" s="16">
        <v>3</v>
      </c>
      <c r="AB44" s="16">
        <v>3</v>
      </c>
      <c r="AC44" s="16">
        <v>1</v>
      </c>
      <c r="AD44" s="16">
        <v>7</v>
      </c>
      <c r="AE44">
        <f t="shared" si="8"/>
        <v>16</v>
      </c>
      <c r="AF44" s="5"/>
      <c r="AG44" s="2"/>
      <c r="AH44" s="5"/>
      <c r="AI44" s="5"/>
      <c r="AJ44" s="5"/>
      <c r="AK44" s="5"/>
    </row>
    <row r="45" spans="1:38" ht="15" x14ac:dyDescent="0.3">
      <c r="Y45" s="16">
        <v>25</v>
      </c>
      <c r="Z45" s="11" t="s">
        <v>31</v>
      </c>
      <c r="AA45" s="16">
        <v>3</v>
      </c>
      <c r="AB45" s="16">
        <v>1</v>
      </c>
      <c r="AC45" s="16">
        <v>6</v>
      </c>
      <c r="AD45" s="16">
        <v>10</v>
      </c>
      <c r="AE45">
        <f t="shared" si="8"/>
        <v>17</v>
      </c>
      <c r="AF45" s="5"/>
      <c r="AG45" s="2"/>
      <c r="AH45" s="5"/>
      <c r="AI45" s="5"/>
      <c r="AJ45" s="5"/>
      <c r="AK45" s="5"/>
    </row>
    <row r="46" spans="1:38" ht="15" x14ac:dyDescent="0.3">
      <c r="Y46" s="16">
        <v>26</v>
      </c>
      <c r="Z46" s="11" t="s">
        <v>32</v>
      </c>
      <c r="AA46" s="16">
        <v>3</v>
      </c>
      <c r="AB46" s="16">
        <v>1</v>
      </c>
      <c r="AC46" s="16">
        <v>3</v>
      </c>
      <c r="AD46" s="16">
        <v>7</v>
      </c>
      <c r="AE46">
        <f t="shared" si="8"/>
        <v>14</v>
      </c>
      <c r="AF46" s="5"/>
      <c r="AG46" s="2"/>
      <c r="AH46" s="5"/>
      <c r="AI46" s="5"/>
      <c r="AJ46" s="5"/>
      <c r="AK46" s="5"/>
    </row>
    <row r="47" spans="1:38" ht="15" x14ac:dyDescent="0.3">
      <c r="Y47" s="16">
        <v>27</v>
      </c>
      <c r="Z47" s="11" t="s">
        <v>30</v>
      </c>
      <c r="AA47" s="16">
        <v>3</v>
      </c>
      <c r="AB47" s="16">
        <v>1</v>
      </c>
      <c r="AC47" s="16">
        <v>1</v>
      </c>
      <c r="AD47" s="16">
        <v>5</v>
      </c>
      <c r="AE47">
        <f t="shared" si="8"/>
        <v>12</v>
      </c>
      <c r="AF47" s="5"/>
      <c r="AG47" s="2"/>
      <c r="AH47" s="5"/>
      <c r="AI47" s="5"/>
      <c r="AJ47" s="5"/>
      <c r="AK47" s="5"/>
    </row>
    <row r="48" spans="1:38" ht="28.8" x14ac:dyDescent="0.3">
      <c r="Y48" s="16">
        <v>28</v>
      </c>
      <c r="Z48" s="11" t="s">
        <v>24</v>
      </c>
      <c r="AA48" s="16">
        <v>3</v>
      </c>
      <c r="AB48" s="16">
        <v>0</v>
      </c>
      <c r="AC48" s="16">
        <v>2</v>
      </c>
      <c r="AD48" s="16">
        <v>5</v>
      </c>
      <c r="AE48">
        <f t="shared" si="8"/>
        <v>11</v>
      </c>
      <c r="AF48" s="5"/>
      <c r="AG48" s="2"/>
      <c r="AH48" s="5"/>
      <c r="AI48" s="5"/>
      <c r="AJ48" s="5"/>
      <c r="AK48" s="5"/>
    </row>
    <row r="49" spans="25:45" ht="15" x14ac:dyDescent="0.3">
      <c r="Y49" s="16">
        <v>29</v>
      </c>
      <c r="Z49" s="11" t="s">
        <v>28</v>
      </c>
      <c r="AA49" s="16">
        <v>2</v>
      </c>
      <c r="AB49" s="16">
        <v>2</v>
      </c>
      <c r="AC49" s="16">
        <v>5</v>
      </c>
      <c r="AD49" s="16">
        <v>9</v>
      </c>
      <c r="AE49">
        <f t="shared" si="8"/>
        <v>15</v>
      </c>
      <c r="AF49" s="5"/>
      <c r="AG49" s="2"/>
      <c r="AH49" s="5"/>
      <c r="AI49" s="5"/>
      <c r="AJ49" s="5"/>
      <c r="AK49" s="5"/>
    </row>
    <row r="50" spans="25:45" ht="28.8" x14ac:dyDescent="0.3">
      <c r="Y50" s="34">
        <v>30</v>
      </c>
      <c r="Z50" s="11" t="s">
        <v>78</v>
      </c>
      <c r="AA50" s="16">
        <v>2</v>
      </c>
      <c r="AB50" s="16">
        <v>2</v>
      </c>
      <c r="AC50" s="16">
        <v>3</v>
      </c>
      <c r="AD50" s="16">
        <v>7</v>
      </c>
      <c r="AE50">
        <f t="shared" si="8"/>
        <v>13</v>
      </c>
      <c r="AN50" s="12"/>
      <c r="AO50" s="11"/>
      <c r="AP50" s="12"/>
      <c r="AQ50" s="12"/>
      <c r="AR50" s="12"/>
      <c r="AS50" s="12"/>
    </row>
    <row r="51" spans="25:45" ht="15" x14ac:dyDescent="0.3">
      <c r="Y51" s="34"/>
      <c r="Z51" s="11" t="s">
        <v>16</v>
      </c>
      <c r="AA51" s="16">
        <v>2</v>
      </c>
      <c r="AB51" s="16">
        <v>2</v>
      </c>
      <c r="AC51" s="16">
        <v>3</v>
      </c>
      <c r="AD51" s="16">
        <v>7</v>
      </c>
      <c r="AE51">
        <f t="shared" si="8"/>
        <v>13</v>
      </c>
      <c r="AH51" s="5"/>
      <c r="AI51" s="5"/>
      <c r="AJ51" s="5"/>
      <c r="AK51" s="5"/>
      <c r="AM51" s="5"/>
      <c r="AN51" s="12"/>
      <c r="AO51" s="11"/>
      <c r="AP51" s="12"/>
      <c r="AQ51" s="12"/>
      <c r="AR51" s="12"/>
      <c r="AS51" s="12"/>
    </row>
    <row r="52" spans="25:45" ht="15" x14ac:dyDescent="0.3">
      <c r="Y52" s="16">
        <v>32</v>
      </c>
      <c r="Z52" s="11" t="s">
        <v>17</v>
      </c>
      <c r="AA52" s="16">
        <v>2</v>
      </c>
      <c r="AB52" s="16">
        <v>1</v>
      </c>
      <c r="AC52" s="16">
        <v>6</v>
      </c>
      <c r="AD52" s="16">
        <v>9</v>
      </c>
      <c r="AE52">
        <f t="shared" si="8"/>
        <v>14</v>
      </c>
      <c r="AN52" s="12"/>
      <c r="AO52" s="11"/>
      <c r="AP52" s="12"/>
      <c r="AQ52" s="12"/>
      <c r="AR52" s="12"/>
      <c r="AS52" s="12"/>
    </row>
    <row r="53" spans="25:45" ht="15" x14ac:dyDescent="0.3">
      <c r="Y53" s="16">
        <v>33</v>
      </c>
      <c r="Z53" s="11" t="s">
        <v>151</v>
      </c>
      <c r="AA53" s="16">
        <v>2</v>
      </c>
      <c r="AB53" s="16">
        <v>1</v>
      </c>
      <c r="AC53" s="16">
        <v>1</v>
      </c>
      <c r="AD53" s="16">
        <v>4</v>
      </c>
      <c r="AE53">
        <f t="shared" si="8"/>
        <v>9</v>
      </c>
      <c r="AN53" s="12"/>
      <c r="AO53" s="11"/>
      <c r="AP53" s="12"/>
      <c r="AQ53" s="12"/>
      <c r="AR53" s="12"/>
      <c r="AS53" s="12"/>
    </row>
    <row r="54" spans="25:45" ht="15" x14ac:dyDescent="0.3">
      <c r="Y54" s="16">
        <v>34</v>
      </c>
      <c r="Z54" s="11" t="s">
        <v>54</v>
      </c>
      <c r="AA54" s="16">
        <v>2</v>
      </c>
      <c r="AB54" s="16">
        <v>1</v>
      </c>
      <c r="AC54" s="16">
        <v>0</v>
      </c>
      <c r="AD54" s="16">
        <v>3</v>
      </c>
      <c r="AE54">
        <f t="shared" si="8"/>
        <v>8</v>
      </c>
      <c r="AN54" s="12"/>
      <c r="AO54" s="11"/>
      <c r="AP54" s="12"/>
      <c r="AQ54" s="12"/>
      <c r="AR54" s="12"/>
      <c r="AS54" s="12"/>
    </row>
    <row r="55" spans="25:45" ht="28.8" x14ac:dyDescent="0.3">
      <c r="Y55" s="16">
        <v>35</v>
      </c>
      <c r="Z55" s="11" t="s">
        <v>121</v>
      </c>
      <c r="AA55" s="16">
        <v>2</v>
      </c>
      <c r="AB55" s="16">
        <v>0</v>
      </c>
      <c r="AC55" s="16">
        <v>5</v>
      </c>
      <c r="AD55" s="16">
        <v>7</v>
      </c>
      <c r="AE55">
        <f t="shared" si="8"/>
        <v>11</v>
      </c>
      <c r="AN55" s="35"/>
      <c r="AO55" s="11"/>
      <c r="AP55" s="12"/>
      <c r="AQ55" s="12"/>
      <c r="AR55" s="12"/>
      <c r="AS55" s="12"/>
    </row>
    <row r="56" spans="25:45" ht="15" x14ac:dyDescent="0.3">
      <c r="Y56" s="16">
        <v>36</v>
      </c>
      <c r="Z56" s="11" t="s">
        <v>122</v>
      </c>
      <c r="AA56" s="16">
        <v>2</v>
      </c>
      <c r="AB56" s="16">
        <v>0</v>
      </c>
      <c r="AC56" s="16">
        <v>3</v>
      </c>
      <c r="AD56" s="16">
        <v>5</v>
      </c>
      <c r="AE56">
        <f t="shared" si="8"/>
        <v>9</v>
      </c>
      <c r="AN56" s="35"/>
      <c r="AO56" s="11"/>
      <c r="AP56" s="12"/>
      <c r="AQ56" s="12"/>
      <c r="AR56" s="12"/>
      <c r="AS56" s="12"/>
    </row>
    <row r="57" spans="25:45" ht="28.8" x14ac:dyDescent="0.3">
      <c r="Y57" s="34">
        <v>37</v>
      </c>
      <c r="Z57" s="11" t="s">
        <v>115</v>
      </c>
      <c r="AA57" s="16">
        <v>2</v>
      </c>
      <c r="AB57" s="16">
        <v>0</v>
      </c>
      <c r="AC57" s="16">
        <v>2</v>
      </c>
      <c r="AD57" s="16">
        <v>4</v>
      </c>
      <c r="AE57">
        <f t="shared" si="8"/>
        <v>8</v>
      </c>
      <c r="AN57" s="35"/>
      <c r="AO57" s="11"/>
      <c r="AP57" s="12"/>
      <c r="AQ57" s="12"/>
      <c r="AR57" s="12"/>
      <c r="AS57" s="12"/>
    </row>
    <row r="58" spans="25:45" ht="28.8" x14ac:dyDescent="0.3">
      <c r="Y58" s="34"/>
      <c r="Z58" s="11" t="s">
        <v>116</v>
      </c>
      <c r="AA58" s="16">
        <v>2</v>
      </c>
      <c r="AB58" s="16">
        <v>0</v>
      </c>
      <c r="AC58" s="16">
        <v>2</v>
      </c>
      <c r="AD58" s="16">
        <v>4</v>
      </c>
      <c r="AE58">
        <f t="shared" si="8"/>
        <v>8</v>
      </c>
      <c r="AN58" s="35"/>
      <c r="AO58" s="11"/>
      <c r="AP58" s="12"/>
      <c r="AQ58" s="12"/>
      <c r="AR58" s="12"/>
      <c r="AS58" s="12"/>
    </row>
    <row r="59" spans="25:45" ht="15" x14ac:dyDescent="0.3">
      <c r="Y59" s="34">
        <v>39</v>
      </c>
      <c r="Z59" s="11" t="s">
        <v>123</v>
      </c>
      <c r="AA59" s="16">
        <v>2</v>
      </c>
      <c r="AB59" s="16">
        <v>0</v>
      </c>
      <c r="AC59" s="16">
        <v>1</v>
      </c>
      <c r="AD59" s="16">
        <v>3</v>
      </c>
      <c r="AE59">
        <f t="shared" si="8"/>
        <v>7</v>
      </c>
      <c r="AN59" s="12"/>
      <c r="AO59" s="11"/>
      <c r="AP59" s="12"/>
      <c r="AQ59" s="12"/>
      <c r="AR59" s="12"/>
      <c r="AS59" s="12"/>
    </row>
    <row r="60" spans="25:45" ht="28.8" x14ac:dyDescent="0.3">
      <c r="Y60" s="34"/>
      <c r="Z60" s="11" t="s">
        <v>124</v>
      </c>
      <c r="AA60" s="16">
        <v>2</v>
      </c>
      <c r="AB60" s="16">
        <v>0</v>
      </c>
      <c r="AC60" s="16">
        <v>1</v>
      </c>
      <c r="AD60" s="16">
        <v>3</v>
      </c>
      <c r="AE60">
        <f t="shared" si="8"/>
        <v>7</v>
      </c>
    </row>
    <row r="61" spans="25:45" ht="15" x14ac:dyDescent="0.3">
      <c r="Y61" s="16">
        <v>41</v>
      </c>
      <c r="Z61" s="11" t="s">
        <v>117</v>
      </c>
      <c r="AA61" s="16">
        <v>1</v>
      </c>
      <c r="AB61" s="16">
        <v>5</v>
      </c>
      <c r="AC61" s="16">
        <v>1</v>
      </c>
      <c r="AD61" s="16">
        <v>7</v>
      </c>
      <c r="AE61">
        <f t="shared" si="8"/>
        <v>14</v>
      </c>
    </row>
    <row r="62" spans="25:45" ht="15" x14ac:dyDescent="0.3">
      <c r="Y62" s="16">
        <v>42</v>
      </c>
      <c r="Z62" s="11" t="s">
        <v>23</v>
      </c>
      <c r="AA62" s="16">
        <v>1</v>
      </c>
      <c r="AB62" s="16">
        <v>4</v>
      </c>
      <c r="AC62" s="16">
        <v>5</v>
      </c>
      <c r="AD62" s="16">
        <v>10</v>
      </c>
      <c r="AE62">
        <f t="shared" si="8"/>
        <v>16</v>
      </c>
    </row>
    <row r="63" spans="25:45" ht="28.8" x14ac:dyDescent="0.3">
      <c r="Y63" s="16">
        <v>43</v>
      </c>
      <c r="Z63" s="11" t="s">
        <v>72</v>
      </c>
      <c r="AA63" s="16">
        <v>1</v>
      </c>
      <c r="AB63" s="16">
        <v>3</v>
      </c>
      <c r="AC63" s="16">
        <v>3</v>
      </c>
      <c r="AD63" s="16">
        <v>7</v>
      </c>
      <c r="AE63">
        <f t="shared" si="8"/>
        <v>12</v>
      </c>
    </row>
    <row r="64" spans="25:45" ht="15" x14ac:dyDescent="0.3">
      <c r="Y64" s="34">
        <v>44</v>
      </c>
      <c r="Z64" s="11" t="s">
        <v>15</v>
      </c>
      <c r="AA64" s="16">
        <v>1</v>
      </c>
      <c r="AB64" s="16">
        <v>3</v>
      </c>
      <c r="AC64" s="16">
        <v>2</v>
      </c>
      <c r="AD64" s="16">
        <v>6</v>
      </c>
      <c r="AE64">
        <f t="shared" si="8"/>
        <v>11</v>
      </c>
    </row>
    <row r="65" spans="25:31" ht="28.8" x14ac:dyDescent="0.3">
      <c r="Y65" s="34"/>
      <c r="Z65" s="11" t="s">
        <v>71</v>
      </c>
      <c r="AA65" s="16">
        <v>1</v>
      </c>
      <c r="AB65" s="16">
        <v>3</v>
      </c>
      <c r="AC65" s="16">
        <v>2</v>
      </c>
      <c r="AD65" s="16">
        <v>6</v>
      </c>
      <c r="AE65">
        <f t="shared" si="8"/>
        <v>11</v>
      </c>
    </row>
    <row r="66" spans="25:31" ht="15" x14ac:dyDescent="0.3">
      <c r="Y66" s="34"/>
      <c r="Z66" s="11" t="s">
        <v>75</v>
      </c>
      <c r="AA66" s="16">
        <v>1</v>
      </c>
      <c r="AB66" s="16">
        <v>3</v>
      </c>
      <c r="AC66" s="16">
        <v>2</v>
      </c>
      <c r="AD66" s="16">
        <v>6</v>
      </c>
      <c r="AE66">
        <f t="shared" si="8"/>
        <v>11</v>
      </c>
    </row>
  </sheetData>
  <mergeCells count="6">
    <mergeCell ref="Y64:Y66"/>
    <mergeCell ref="Y50:Y51"/>
    <mergeCell ref="AN55:AN56"/>
    <mergeCell ref="Y57:Y58"/>
    <mergeCell ref="AN57:AN58"/>
    <mergeCell ref="Y59:Y60"/>
  </mergeCells>
  <hyperlinks>
    <hyperlink ref="A42" r:id="rId1" tooltip="Indonesia at the 2008 Summer Olympics" display="https://en.wikipedia.org/wiki/Indonesia_at_the_2008_Summer_Olympics" xr:uid="{D4963858-CF8E-4B14-9347-1643C3EEF15E}"/>
    <hyperlink ref="A2" r:id="rId2" tooltip="United States at the 2020 Summer Olympics" display="https://en.wikipedia.org/wiki/United_States_at_the_2020_Summer_Olympics" xr:uid="{C5429379-98BB-4920-9C32-D20D2BB46FCD}"/>
    <hyperlink ref="A3" r:id="rId3" tooltip="China at the 2020 Summer Olympics" display="https://en.wikipedia.org/wiki/China_at_the_2020_Summer_Olympics" xr:uid="{95F69F57-5667-431E-814D-DFA09F3E50E8}"/>
    <hyperlink ref="A4" r:id="rId4" tooltip="Japan at the 2020 Summer Olympics" display="https://en.wikipedia.org/wiki/Japan_at_the_2020_Summer_Olympics" xr:uid="{6C4DA9AB-A61B-4EFF-B830-1FE2E8E749A9}"/>
    <hyperlink ref="A5" r:id="rId5" tooltip="Great Britain at the 2020 Summer Olympics" display="https://en.wikipedia.org/wiki/Great_Britain_at_the_2020_Summer_Olympics" xr:uid="{5216F3FA-BA46-463A-BA81-6B74F3AD8E04}"/>
    <hyperlink ref="A6" r:id="rId6" tooltip="Russian Olympic Committee athletes at the 2020 Summer Olympics" display="https://en.wikipedia.org/wiki/Russian_Olympic_Committee_athletes_at_the_2020_Summer_Olympics" xr:uid="{17D98159-AC9A-42E8-82C7-765B7C299A94}"/>
    <hyperlink ref="A7" r:id="rId7" tooltip="Australia at the 2020 Summer Olympics" display="https://en.wikipedia.org/wiki/Australia_at_the_2020_Summer_Olympics" xr:uid="{DD697631-FCF0-4E74-A9F9-F4F6FBF9C6A4}"/>
    <hyperlink ref="A8" r:id="rId8" tooltip="Netherlands at the 2020 Summer Olympics" display="https://en.wikipedia.org/wiki/Netherlands_at_the_2020_Summer_Olympics" xr:uid="{D8BA22FB-25BF-446B-9A70-436CCDEF97EE}"/>
    <hyperlink ref="A9" r:id="rId9" tooltip="France at the 2020 Summer Olympics" display="https://en.wikipedia.org/wiki/France_at_the_2020_Summer_Olympics" xr:uid="{82D5B774-9527-4257-A30D-2BC387747643}"/>
    <hyperlink ref="A10" r:id="rId10" tooltip="Germany at the 2020 Summer Olympics" display="https://en.wikipedia.org/wiki/Germany_at_the_2020_Summer_Olympics" xr:uid="{8B5E5CCF-9576-4138-961D-122AE8A29AA2}"/>
    <hyperlink ref="A11" r:id="rId11" tooltip="Italy at the 2020 Summer Olympics" display="https://en.wikipedia.org/wiki/Italy_at_the_2020_Summer_Olympics" xr:uid="{F960B7CE-949A-48A2-8DC4-9276CCD2F3A2}"/>
    <hyperlink ref="A12" r:id="rId12" tooltip="Canada at the 2020 Summer Olympics" display="https://en.wikipedia.org/wiki/Canada_at_the_2020_Summer_Olympics" xr:uid="{CA929D1A-A711-4C9F-9F34-0C1586CEB1A6}"/>
    <hyperlink ref="A13" r:id="rId13" tooltip="Brazil at the 2020 Summer Olympics" display="https://en.wikipedia.org/wiki/Brazil_at_the_2020_Summer_Olympics" xr:uid="{38AC7D27-A9FF-4970-A49F-519E63397B80}"/>
    <hyperlink ref="A14" r:id="rId14" tooltip="New Zealand at the 2020 Summer Olympics" display="https://en.wikipedia.org/wiki/New_Zealand_at_the_2020_Summer_Olympics" xr:uid="{722406E2-E38D-4AB8-AF1B-3BEDFC655039}"/>
    <hyperlink ref="A15" r:id="rId15" tooltip="Cuba at the 2020 Summer Olympics" display="https://en.wikipedia.org/wiki/Cuba_at_the_2020_Summer_Olympics" xr:uid="{8BA87C2A-D554-433A-8858-42575B78BF89}"/>
    <hyperlink ref="A16" r:id="rId16" tooltip="Hungary at the 2020 Summer Olympics" display="https://en.wikipedia.org/wiki/Hungary_at_the_2020_Summer_Olympics" xr:uid="{ADF6BEEC-4AA2-4565-B1BD-328ADAE3359B}"/>
    <hyperlink ref="A17" r:id="rId17" tooltip="South Korea at the 2020 Summer Olympics" display="https://en.wikipedia.org/wiki/South_Korea_at_the_2020_Summer_Olympics" xr:uid="{531ED887-B18A-4239-ADB0-D0888C0D6222}"/>
    <hyperlink ref="A18" r:id="rId18" tooltip="Poland at the 2020 Summer Olympics" display="https://en.wikipedia.org/wiki/Poland_at_the_2020_Summer_Olympics" xr:uid="{236C06C7-CD3C-47CA-B9A1-7297D16C20FA}"/>
    <hyperlink ref="G2" r:id="rId19" tooltip="Spain at the 2024 Summer Olympics" display="https://en.wikipedia.org/wiki/Spain_at_the_2024_Summer_Olympics" xr:uid="{D8D35836-DC7C-4D51-9C82-F97D7B0ECF52}"/>
    <hyperlink ref="G3" r:id="rId20" tooltip="Croatia at the 2024 Summer Olympics" display="https://en.wikipedia.org/wiki/Croatia_at_the_2024_Summer_Olympics" xr:uid="{EB2CFE6F-C844-48BA-8E5B-5DE0BD1E19D2}"/>
    <hyperlink ref="G4" r:id="rId21" tooltip="Cuba at the 2024 Summer Olympics" display="https://en.wikipedia.org/wiki/Cuba_at_the_2024_Summer_Olympics" xr:uid="{2D362751-7F74-4D98-AE56-2DABD5635F51}"/>
    <hyperlink ref="G5" r:id="rId22" tooltip="Azerbaijan at the 2024 Summer Olympics" display="https://en.wikipedia.org/wiki/Azerbaijan_at_the_2024_Summer_Olympics" xr:uid="{C4A34F3C-60AB-4195-A300-376817F8F1AD}"/>
    <hyperlink ref="G6" r:id="rId23" tooltip="Belgium at the 2024 Summer Olympics" display="https://en.wikipedia.org/wiki/Belgium_at_the_2024_Summer_Olympics" xr:uid="{18ADED65-2B3B-4B0D-96E0-C4B49C09FAF1}"/>
    <hyperlink ref="G7" r:id="rId24" tooltip="Hong Kong at the 2024 Summer Olympics" display="https://en.wikipedia.org/wiki/Hong_Kong_at_the_2024_Summer_Olympics" xr:uid="{5D8AAEAF-CB43-459A-B0AA-EF87BF51DAE3}"/>
    <hyperlink ref="G8" r:id="rId25" tooltip="Philippines at the 2024 Summer Olympics" display="https://en.wikipedia.org/wiki/Philippines_at_the_2024_Summer_Olympics" xr:uid="{C569B042-9D68-4A1E-BC56-1F0411504F4D}"/>
    <hyperlink ref="G9" r:id="rId26" tooltip="Serbia at the 2024 Summer Olympics" display="https://en.wikipedia.org/wiki/Serbia_at_the_2024_Summer_Olympics" xr:uid="{B0AB0785-BA88-48F1-B36D-ECA3DEDDB3B7}"/>
    <hyperlink ref="G10" r:id="rId27" tooltip="Israel at the 2024 Summer Olympics" display="https://en.wikipedia.org/wiki/Israel_at_the_2024_Summer_Olympics" xr:uid="{F2E459B7-1393-47CE-84BB-D08C4DB80465}"/>
    <hyperlink ref="G11" r:id="rId28" tooltip="Kazakhstan at the 2024 Summer Olympics" display="https://en.wikipedia.org/wiki/Kazakhstan_at_the_2024_Summer_Olympics" xr:uid="{54C7C780-9FB9-48FB-AB35-01FCDF7AD6B3}"/>
    <hyperlink ref="G12" r:id="rId29" tooltip="Jamaica at the 2024 Summer Olympics" display="https://en.wikipedia.org/wiki/Jamaica_at_the_2024_Summer_Olympics" xr:uid="{17F5EE3D-C66E-46FA-BB32-CB6EE3635FDD}"/>
    <hyperlink ref="G13" r:id="rId30" tooltip="China at the 2024 Summer Olympics" display="https://en.wikipedia.org/wiki/China_at_the_2024_Summer_Olympics" xr:uid="{7E6C9615-9839-4CD8-BE16-A625B685FAD6}"/>
    <hyperlink ref="G14" r:id="rId31" tooltip="United States at the 2024 Summer Olympics" display="https://en.wikipedia.org/wiki/United_States_at_the_2024_Summer_Olympics" xr:uid="{2CEC78A1-84F8-4F8E-A87B-EC981F5E1ABC}"/>
    <hyperlink ref="G15" r:id="rId32" tooltip="Australia at the 2024 Summer Olympics" display="https://en.wikipedia.org/wiki/Australia_at_the_2024_Summer_Olympics" xr:uid="{D09E590D-BDC6-4AFD-B7B7-00820A4C57CE}"/>
    <hyperlink ref="G16" r:id="rId33" tooltip="Japan at the 2024 Summer Olympics" display="https://en.wikipedia.org/wiki/Japan_at_the_2024_Summer_Olympics" xr:uid="{B0D3BCBF-68A2-4018-AD7F-D7792F495C67}"/>
    <hyperlink ref="G17" r:id="rId34" tooltip="France at the 2024 Summer Olympics" display="https://en.wikipedia.org/wiki/France_at_the_2024_Summer_Olympics" xr:uid="{D1CD7C29-6DE8-4C05-B13B-0C432ECA369B}"/>
    <hyperlink ref="G18" r:id="rId35" tooltip="Great Britain at the 2024 Summer Olympics" display="https://en.wikipedia.org/wiki/Great_Britain_at_the_2024_Summer_Olympics" xr:uid="{623BA642-6569-4903-ADB9-DDBA7F0D5281}"/>
    <hyperlink ref="M2" r:id="rId36" tooltip="United States at the 2020 Summer Olympics" display="https://en.wikipedia.org/wiki/United_States_at_the_2020_Summer_Olympics" xr:uid="{B909B9EC-56A1-4F77-80D5-36C5BCE62FD2}"/>
    <hyperlink ref="M3" r:id="rId37" tooltip="China at the 2020 Summer Olympics" display="https://en.wikipedia.org/wiki/China_at_the_2020_Summer_Olympics" xr:uid="{A0CA9AC1-E4D5-4C98-B3D9-24D63792A1E7}"/>
    <hyperlink ref="M4" r:id="rId38" tooltip="Japan at the 2020 Summer Olympics" display="https://en.wikipedia.org/wiki/Japan_at_the_2020_Summer_Olympics" xr:uid="{E625D804-8317-4F19-AEA4-B40394E5EE82}"/>
    <hyperlink ref="M5" r:id="rId39" tooltip="Great Britain at the 2020 Summer Olympics" display="https://en.wikipedia.org/wiki/Great_Britain_at_the_2020_Summer_Olympics" xr:uid="{8A8A1386-5B1F-4D42-8DD5-BD6405FA822B}"/>
    <hyperlink ref="M6" r:id="rId40" tooltip="Russian Olympic Committee athletes at the 2020 Summer Olympics" display="https://en.wikipedia.org/wiki/Russian_Olympic_Committee_athletes_at_the_2020_Summer_Olympics" xr:uid="{869602D6-3416-4503-A836-1314361EB746}"/>
    <hyperlink ref="M7" r:id="rId41" tooltip="Australia at the 2020 Summer Olympics" display="https://en.wikipedia.org/wiki/Australia_at_the_2020_Summer_Olympics" xr:uid="{89A9C790-A112-4939-9C3C-F8D45A5BBC74}"/>
    <hyperlink ref="M8" r:id="rId42" tooltip="Netherlands at the 2020 Summer Olympics" display="https://en.wikipedia.org/wiki/Netherlands_at_the_2020_Summer_Olympics" xr:uid="{E03595D3-B7D1-443D-8ADD-BA3B5BE3442C}"/>
    <hyperlink ref="M9" r:id="rId43" tooltip="France at the 2020 Summer Olympics" display="https://en.wikipedia.org/wiki/France_at_the_2020_Summer_Olympics" xr:uid="{3441FEE1-6C7B-47C8-8CB9-A746A5074C53}"/>
    <hyperlink ref="M10" r:id="rId44" tooltip="Germany at the 2020 Summer Olympics" display="https://en.wikipedia.org/wiki/Germany_at_the_2020_Summer_Olympics" xr:uid="{F416EE58-6C79-4CC9-9250-37EF87B7E127}"/>
    <hyperlink ref="M11" r:id="rId45" tooltip="Italy at the 2020 Summer Olympics" display="https://en.wikipedia.org/wiki/Italy_at_the_2020_Summer_Olympics" xr:uid="{A15D8609-CD3E-4990-AD33-7254D6B8DAA2}"/>
    <hyperlink ref="M12" r:id="rId46" tooltip="Canada at the 2020 Summer Olympics" display="https://en.wikipedia.org/wiki/Canada_at_the_2020_Summer_Olympics" xr:uid="{A96405E7-4D01-4329-A930-E47FC9494481}"/>
    <hyperlink ref="M13" r:id="rId47" tooltip="Brazil at the 2020 Summer Olympics" display="https://en.wikipedia.org/wiki/Brazil_at_the_2020_Summer_Olympics" xr:uid="{4F87DADB-2A4B-418A-8164-D34E56665130}"/>
    <hyperlink ref="M14" r:id="rId48" tooltip="New Zealand at the 2020 Summer Olympics" display="https://en.wikipedia.org/wiki/New_Zealand_at_the_2020_Summer_Olympics" xr:uid="{7B15B66C-2943-4481-BA25-D258F47AD756}"/>
    <hyperlink ref="M15" r:id="rId49" tooltip="Cuba at the 2020 Summer Olympics" display="https://en.wikipedia.org/wiki/Cuba_at_the_2020_Summer_Olympics" xr:uid="{6D0A0C93-1587-4E75-A531-A6A28695FC1E}"/>
    <hyperlink ref="M16" r:id="rId50" tooltip="Hungary at the 2020 Summer Olympics" display="https://en.wikipedia.org/wiki/Hungary_at_the_2020_Summer_Olympics" xr:uid="{F62424B4-2771-466D-BE61-FF9655425D55}"/>
    <hyperlink ref="M17" r:id="rId51" tooltip="South Korea at the 2020 Summer Olympics" display="https://en.wikipedia.org/wiki/South_Korea_at_the_2020_Summer_Olympics" xr:uid="{607AC124-C54D-49B4-AC8F-E9BADD21049B}"/>
    <hyperlink ref="M18" r:id="rId52" tooltip="Poland at the 2020 Summer Olympics" display="https://en.wikipedia.org/wiki/Poland_at_the_2020_Summer_Olympics" xr:uid="{2FF557B3-7C78-4995-AC9C-055E2395A420}"/>
    <hyperlink ref="M19" r:id="rId53" tooltip="Czech Republic at the 2020 Summer Olympics" display="https://en.wikipedia.org/wiki/Czech_Republic_at_the_2020_Summer_Olympics" xr:uid="{A9C5C942-04DF-4C94-8C96-07810B74C3F4}"/>
    <hyperlink ref="M20" r:id="rId54" tooltip="Kenya at the 2020 Summer Olympics" display="https://en.wikipedia.org/wiki/Kenya_at_the_2020_Summer_Olympics" xr:uid="{C856A410-18A6-4AE4-992B-018C6EE707A1}"/>
    <hyperlink ref="M21" r:id="rId55" tooltip="Norway at the 2020 Summer Olympics" display="https://en.wikipedia.org/wiki/Norway_at_the_2020_Summer_Olympics" xr:uid="{78D0041D-0306-4A54-A15F-DBDECB211D52}"/>
    <hyperlink ref="A19" r:id="rId56" tooltip="Jamaica at the 2012 Summer Olympics" display="https://en.wikipedia.org/wiki/Jamaica_at_the_2012_Summer_Olympics" xr:uid="{4CFA3738-67A9-4506-8CA2-0C288E8DECD3}"/>
    <hyperlink ref="A20" r:id="rId57" tooltip="Czech Republic at the 2012 Summer Olympics" display="https://en.wikipedia.org/wiki/Czech_Republic_at_the_2012_Summer_Olympics" xr:uid="{44C94AC3-87C7-4E6F-9311-E314B2C04006}"/>
    <hyperlink ref="A21" r:id="rId58" tooltip="South Africa at the 2012 Summer Olympics" display="https://en.wikipedia.org/wiki/South_Africa_at_the_2012_Summer_Olympics" xr:uid="{587EA65C-3D02-4E70-9A5C-8BD98BD8F425}"/>
    <hyperlink ref="A22" r:id="rId59" tooltip="North Korea at the 2012 Summer Olympics" display="https://en.wikipedia.org/wiki/North_Korea_at_the_2012_Summer_Olympics" xr:uid="{40BEF92F-8F95-4D33-A145-AFA592562585}"/>
    <hyperlink ref="A23" r:id="rId60" tooltip="Brazil at the 2012 Summer Olympics" display="https://en.wikipedia.org/wiki/Brazil_at_the_2012_Summer_Olympics" xr:uid="{7288B6B2-2463-4793-A61C-37A6C4E56624}"/>
    <hyperlink ref="A24" r:id="rId61" tooltip="Kazakhstan at the 2012 Summer Olympics" display="https://en.wikipedia.org/wiki/Kazakhstan_at_the_2012_Summer_Olympics" xr:uid="{B518075C-8BA5-45C2-82F8-73A9CD1A7F83}"/>
    <hyperlink ref="A25" r:id="rId62" tooltip="Poland at the 2012 Summer Olympics" display="https://en.wikipedia.org/wiki/Poland_at_the_2012_Summer_Olympics" xr:uid="{22337C22-6AE0-478C-AFE5-F9722F100D70}"/>
    <hyperlink ref="A26" r:id="rId63" tooltip="Ethiopia at the 2012 Summer Olympics" display="https://en.wikipedia.org/wiki/Ethiopia_at_the_2012_Summer_Olympics" xr:uid="{B0C6CEFE-12E6-4D16-B3F5-9F67540FFA56}"/>
    <hyperlink ref="A27" r:id="rId64" tooltip="Croatia at the 2012 Summer Olympics" display="https://en.wikipedia.org/wiki/Croatia_at_the_2012_Summer_Olympics" xr:uid="{4CD5E6F0-486C-4A7F-9ED4-BAD634CE2871}"/>
    <hyperlink ref="A28" r:id="rId65" tooltip="Canada at the 2012 Summer Olympics" display="https://en.wikipedia.org/wiki/Canada_at_the_2012_Summer_Olympics" xr:uid="{1938D42D-F3DD-49B1-9AFA-075EAD00AB16}"/>
    <hyperlink ref="A29" r:id="rId66" tooltip="Belarus at the 2012 Summer Olympics" display="https://en.wikipedia.org/wiki/Belarus_at_the_2012_Summer_Olympics" xr:uid="{DE07BF23-0DDF-4456-950D-C18AAC2DDC8A}"/>
    <hyperlink ref="A30" r:id="rId67" tooltip="Kenya at the 2012 Summer Olympics" display="https://en.wikipedia.org/wiki/Kenya_at_the_2012_Summer_Olympics" xr:uid="{F6B45120-83BE-417F-9B3C-5D0C26A8431E}"/>
    <hyperlink ref="A31" r:id="rId68" tooltip="Denmark at the 2012 Summer Olympics" display="https://en.wikipedia.org/wiki/Denmark_at_the_2012_Summer_Olympics" xr:uid="{F5D75EB1-7E9E-4A49-97C3-9C3E884777E3}"/>
    <hyperlink ref="A32" r:id="rId69" tooltip="Romania at the 2012 Summer Olympics" display="https://en.wikipedia.org/wiki/Romania_at_the_2012_Summer_Olympics" xr:uid="{2A3947EE-8CFD-4561-992D-BA8749B809D3}"/>
    <hyperlink ref="A33" r:id="rId70" tooltip="Azerbaijan at the 2012 Summer Olympics" display="https://en.wikipedia.org/wiki/Azerbaijan_at_the_2012_Summer_Olympics" xr:uid="{BFCFE224-8B8B-45B3-B0FA-B335AC1108DD}"/>
    <hyperlink ref="A34" r:id="rId71" tooltip="Switzerland at the 2012 Summer Olympics" display="https://en.wikipedia.org/wiki/Switzerland_at_the_2012_Summer_Olympics" xr:uid="{4834C485-CDE9-4942-AF93-A39BC1A22C5E}"/>
    <hyperlink ref="A35" r:id="rId72" tooltip="Norway at the 2012 Summer Olympics" display="https://en.wikipedia.org/wiki/Norway_at_the_2012_Summer_Olympics" xr:uid="{476CAB0D-3BB9-4F27-9733-F0CBB429C3EA}"/>
    <hyperlink ref="A36" r:id="rId73" tooltip="Lithuania at the 2012 Summer Olympics" display="https://en.wikipedia.org/wiki/Lithuania_at_the_2012_Summer_Olympics" xr:uid="{0E4E389B-9726-4628-8187-F6109268F8D3}"/>
    <hyperlink ref="A37" r:id="rId74" tooltip="Tunisia at the 2012 Summer Olympics" display="https://en.wikipedia.org/wiki/Tunisia_at_the_2012_Summer_Olympics" xr:uid="{CC40EA9D-E4C3-4F53-A5DF-63DCD6B30BC7}"/>
    <hyperlink ref="A38" r:id="rId75" tooltip="Sweden at the 2012 Summer Olympics" display="https://en.wikipedia.org/wiki/Sweden_at_the_2012_Summer_Olympics" xr:uid="{6C441664-3AA3-471E-B8C0-A774A039EE1E}"/>
    <hyperlink ref="A39" r:id="rId76" tooltip="Colombia at the 2012 Summer Olympics" display="https://en.wikipedia.org/wiki/Colombia_at_the_2012_Summer_Olympics" xr:uid="{688DEA44-8823-4776-878C-8996694A290C}"/>
    <hyperlink ref="A40" r:id="rId77" tooltip="Mexico at the 2012 Summer Olympics" display="https://en.wikipedia.org/wiki/Mexico_at_the_2012_Summer_Olympics" xr:uid="{4367E332-012E-4E89-B2DF-81C6AC5FD629}"/>
    <hyperlink ref="A41" r:id="rId78" tooltip="Georgia at the 2012 Summer Olympics" display="https://en.wikipedia.org/wiki/Georgia_at_the_2012_Summer_Olympics" xr:uid="{F447003B-D4C4-4D24-AB9C-4BDF31F3481B}"/>
    <hyperlink ref="G19" r:id="rId79" tooltip="Cuba at the 2016 Summer Olympics" display="https://en.wikipedia.org/wiki/Cuba_at_the_2016_Summer_Olympics" xr:uid="{D60B93B2-FCFD-4D54-9649-09304B9020C3}"/>
    <hyperlink ref="G20" r:id="rId80" tooltip="New Zealand at the 2016 Summer Olympics" display="https://en.wikipedia.org/wiki/New_Zealand_at_the_2016_Summer_Olympics" xr:uid="{2E64F140-ED0B-41BC-9081-4154BDB4D9AD}"/>
    <hyperlink ref="G21" r:id="rId81" tooltip="Canada at the 2016 Summer Olympics" display="https://en.wikipedia.org/wiki/Canada_at_the_2016_Summer_Olympics" xr:uid="{ACA90837-3053-4057-93CA-8AE55361EBC2}"/>
    <hyperlink ref="G22" r:id="rId82" tooltip="Uzbekistan at the 2016 Summer Olympics" display="https://en.wikipedia.org/wiki/Uzbekistan_at_the_2016_Summer_Olympics" xr:uid="{5FF90986-71D0-4586-BB8A-20B72A49C524}"/>
    <hyperlink ref="G23" r:id="rId83" tooltip="Colombia at the 2016 Summer Olympics" display="https://en.wikipedia.org/wiki/Colombia_at_the_2016_Summer_Olympics" xr:uid="{F262DAF0-6B53-4DA2-8AE5-D40FAFAA080C}"/>
    <hyperlink ref="G24" r:id="rId84" tooltip="Switzerland at the 2016 Summer Olympics" display="https://en.wikipedia.org/wiki/Switzerland_at_the_2016_Summer_Olympics" xr:uid="{43C95002-FF74-4B05-899C-B9AD039D2584}"/>
    <hyperlink ref="G25" r:id="rId85" tooltip="Iran at the 2016 Summer Olympics" display="https://en.wikipedia.org/wiki/Iran_at_the_2016_Summer_Olympics" xr:uid="{EC0441F6-4301-414C-A7E5-31B5398C2234}"/>
    <hyperlink ref="G26" r:id="rId86" tooltip="Greece at the 2016 Summer Olympics" display="https://en.wikipedia.org/wiki/Greece_at_the_2016_Summer_Olympics" xr:uid="{05E83D6A-90A1-4008-8CA1-EB341E0CBB4E}"/>
    <hyperlink ref="G27" r:id="rId87" tooltip="Argentina at the 2016 Summer Olympics" display="https://en.wikipedia.org/wiki/Argentina_at_the_2016_Summer_Olympics" xr:uid="{D4B7D801-0F6B-40D6-A8F1-AFD57C1BA29B}"/>
    <hyperlink ref="G28" r:id="rId88" tooltip="Denmark at the 2016 Summer Olympics" display="https://en.wikipedia.org/wiki/Denmark_at_the_2016_Summer_Olympics" xr:uid="{DFB1C6EA-EBE0-4756-985F-374A211278F5}"/>
    <hyperlink ref="G29" r:id="rId89" tooltip="Sweden at the 2016 Summer Olympics" display="https://en.wikipedia.org/wiki/Sweden_at_the_2016_Summer_Olympics" xr:uid="{5215733E-7EF4-4EAE-B066-96880ECB02F0}"/>
    <hyperlink ref="G30" r:id="rId90" tooltip="South Africa at the 2016 Summer Olympics" display="https://en.wikipedia.org/wiki/South_Africa_at_the_2016_Summer_Olympics" xr:uid="{6F9170B0-8051-4D33-8C42-260BBD279F39}"/>
    <hyperlink ref="G31" r:id="rId91" tooltip="Kazakhstan at the 2016 Summer Olympics" display="https://en.wikipedia.org/wiki/Kazakhstan_at_the_2016_Summer_Olympics" xr:uid="{CE77217F-90EF-4DEC-9E5C-433317A2470E}"/>
    <hyperlink ref="G32" r:id="rId92" tooltip="Ukraine at the 2016 Summer Olympics" display="https://en.wikipedia.org/wiki/Ukraine_at_the_2016_Summer_Olympics" xr:uid="{DE11B1B2-5D1D-4D9D-B5B2-BEFF2EB920C6}"/>
    <hyperlink ref="G33" r:id="rId93" tooltip="Serbia at the 2016 Summer Olympics" display="https://en.wikipedia.org/wiki/Serbia_at_the_2016_Summer_Olympics" xr:uid="{22656D4F-7172-4AE6-9693-0E1071762937}"/>
    <hyperlink ref="G34" r:id="rId94" tooltip="Poland at the 2016 Summer Olympics" display="https://en.wikipedia.org/wiki/Poland_at_the_2016_Summer_Olympics" xr:uid="{528370C0-6397-4589-A21C-AC3AC4C0A2CE}"/>
    <hyperlink ref="G35" r:id="rId95" tooltip="North Korea at the 2016 Summer Olympics" display="https://en.wikipedia.org/wiki/North_Korea_at_the_2016_Summer_Olympics" xr:uid="{5AE8F6EC-821F-4DA5-AF94-54715A7A9C7F}"/>
    <hyperlink ref="G36" r:id="rId96" tooltip="Belgium at the 2016 Summer Olympics" display="https://en.wikipedia.org/wiki/Belgium_at_the_2016_Summer_Olympics" xr:uid="{27FEDA44-A1EF-4FB4-A5B1-1EB7B54D9C93}"/>
    <hyperlink ref="G37" r:id="rId97" tooltip="Thailand at the 2016 Summer Olympics" display="https://en.wikipedia.org/wiki/Thailand_at_the_2016_Summer_Olympics" xr:uid="{452BB408-E484-4230-8F32-92188069718F}"/>
    <hyperlink ref="G38" r:id="rId98" tooltip="Slovakia at the 2016 Summer Olympics" display="https://en.wikipedia.org/wiki/Slovakia_at_the_2016_Summer_Olympics" xr:uid="{27A84B40-E642-4F00-8595-8496D35EAE19}"/>
    <hyperlink ref="G39" r:id="rId99" tooltip="Georgia at the 2016 Summer Olympics" display="https://en.wikipedia.org/wiki/Georgia_at_the_2016_Summer_Olympics" xr:uid="{6DE9DCC8-68C4-43FD-8B65-F69CE8A8C7B9}"/>
    <hyperlink ref="G40" r:id="rId100" tooltip="Azerbaijan at the 2016 Summer Olympics" display="https://en.wikipedia.org/wiki/Azerbaijan_at_the_2016_Summer_Olympics" xr:uid="{D04B70C7-C7CA-4A9A-866D-6195F0EFB8B7}"/>
    <hyperlink ref="G41" r:id="rId101" tooltip="Belarus at the 2016 Summer Olympics" display="https://en.wikipedia.org/wiki/Belarus_at_the_2016_Summer_Olympics" xr:uid="{BFABB654-A294-4A93-84D7-E028DD6FC788}"/>
    <hyperlink ref="Z21" r:id="rId102" tooltip="United States at the 2024 Summer Olympics" display="https://en.wikipedia.org/wiki/United_States_at_the_2024_Summer_Olympics" xr:uid="{E72A5B96-52EF-453A-8D71-8E36B4600E4C}"/>
    <hyperlink ref="Z22" r:id="rId103" tooltip="China at the 2024 Summer Olympics" display="https://en.wikipedia.org/wiki/China_at_the_2024_Summer_Olympics" xr:uid="{4B8D9E14-6FE0-4B35-8F56-6195BA44E77B}"/>
    <hyperlink ref="Z23" r:id="rId104" tooltip="Japan at the 2024 Summer Olympics" display="https://en.wikipedia.org/wiki/Japan_at_the_2024_Summer_Olympics" xr:uid="{947B8FEB-B1DF-45D0-9514-2D93438344FF}"/>
    <hyperlink ref="Z24" r:id="rId105" tooltip="Australia at the 2024 Summer Olympics" display="https://en.wikipedia.org/wiki/Australia_at_the_2024_Summer_Olympics" xr:uid="{15F7C19E-776A-451D-BFF0-B5B76ADAAE8D}"/>
    <hyperlink ref="Z25" r:id="rId106" tooltip="France at the 2024 Summer Olympics" display="https://en.wikipedia.org/wiki/France_at_the_2024_Summer_Olympics" xr:uid="{D34A2598-6B13-4233-BBF1-314757F94A6D}"/>
    <hyperlink ref="Z26" r:id="rId107" tooltip="Netherlands at the 2024 Summer Olympics" display="https://en.wikipedia.org/wiki/Netherlands_at_the_2024_Summer_Olympics" xr:uid="{E2FD25AE-85A3-4CA3-BA6D-272099DA676E}"/>
    <hyperlink ref="Z27" r:id="rId108" tooltip="Great Britain at the 2024 Summer Olympics" display="https://en.wikipedia.org/wiki/Great_Britain_at_the_2024_Summer_Olympics" xr:uid="{52CF7DDF-A884-43CF-99C5-4C281CDF9026}"/>
    <hyperlink ref="Z28" r:id="rId109" tooltip="South Korea at the 2024 Summer Olympics" display="https://en.wikipedia.org/wiki/South_Korea_at_the_2024_Summer_Olympics" xr:uid="{328204EE-8871-4957-9B2C-B680A17A3A21}"/>
    <hyperlink ref="Z29" r:id="rId110" tooltip="Italy at the 2024 Summer Olympics" display="https://en.wikipedia.org/wiki/Italy_at_the_2024_Summer_Olympics" xr:uid="{086D2797-C1E7-43EC-A90D-0ED73210EA6A}"/>
    <hyperlink ref="Z30" r:id="rId111" tooltip="Germany at the 2024 Summer Olympics" display="https://en.wikipedia.org/wiki/Germany_at_the_2024_Summer_Olympics" xr:uid="{5174FB53-3D7A-4F93-9C60-684D653C55DA}"/>
    <hyperlink ref="Z31" r:id="rId112" tooltip="New Zealand at the 2024 Summer Olympics" display="https://en.wikipedia.org/wiki/New_Zealand_at_the_2024_Summer_Olympics" xr:uid="{233530CE-21BD-4BC4-9183-E36110D651D9}"/>
    <hyperlink ref="Z32" r:id="rId113" tooltip="Canada at the 2024 Summer Olympics" display="https://en.wikipedia.org/wiki/Canada_at_the_2024_Summer_Olympics" xr:uid="{8ADC45AF-E176-47D2-8C09-73EE2A4D9605}"/>
    <hyperlink ref="Z33" r:id="rId114" tooltip="Uzbekistan at the 2024 Summer Olympics" display="https://en.wikipedia.org/wiki/Uzbekistan_at_the_2024_Summer_Olympics" xr:uid="{AD344028-3CFD-4389-9A33-525990C93201}"/>
    <hyperlink ref="Z34" r:id="rId115" tooltip="Hungary at the 2024 Summer Olympics" display="https://en.wikipedia.org/wiki/Hungary_at_the_2024_Summer_Olympics" xr:uid="{7D0841D3-54A5-4E3F-B3EA-64835010231F}"/>
    <hyperlink ref="Z35" r:id="rId116" tooltip="Spain at the 2024 Summer Olympics" display="https://en.wikipedia.org/wiki/Spain_at_the_2024_Summer_Olympics" xr:uid="{B4ED0892-29C9-4D07-A62A-22F58B1250BB}"/>
    <hyperlink ref="Z36" r:id="rId117" tooltip="Sweden at the 2024 Summer Olympics" display="https://en.wikipedia.org/wiki/Sweden_at_the_2024_Summer_Olympics" xr:uid="{9752E0FB-83F8-4FAE-A9B8-5BA69B4B96C0}"/>
    <hyperlink ref="Z37" r:id="rId118" tooltip="Kenya at the 2024 Summer Olympics" display="https://en.wikipedia.org/wiki/Kenya_at_the_2024_Summer_Olympics" xr:uid="{9B938E6B-10D5-4554-AA35-C26324AC1944}"/>
    <hyperlink ref="Z38" r:id="rId119" tooltip="Norway at the 2024 Summer Olympics" display="https://en.wikipedia.org/wiki/Norway_at_the_2024_Summer_Olympics" xr:uid="{3390E458-67A7-490C-9E6F-5159FF09AD4D}"/>
    <hyperlink ref="Z39" r:id="rId120" tooltip="Ireland at the 2024 Summer Olympics" display="https://en.wikipedia.org/wiki/Ireland_at_the_2024_Summer_Olympics" xr:uid="{A4ECC899-5185-421F-B09F-E4ECC6A4D9A1}"/>
    <hyperlink ref="Z40" r:id="rId121" tooltip="Brazil at the 2024 Summer Olympics" display="https://en.wikipedia.org/wiki/Brazil_at_the_2024_Summer_Olympics" xr:uid="{D2A46EF4-6498-4396-A8A0-A037E0AA3038}"/>
    <hyperlink ref="Z41" r:id="rId122" tooltip="Iran at the 2024 Summer Olympics" display="https://en.wikipedia.org/wiki/Iran_at_the_2024_Summer_Olympics" xr:uid="{BD8B371C-DEA4-44EC-A3AB-F3559E068931}"/>
    <hyperlink ref="Z42" r:id="rId123" tooltip="Ukraine at the 2024 Summer Olympics" display="https://en.wikipedia.org/wiki/Ukraine_at_the_2024_Summer_Olympics" xr:uid="{88F3D662-1398-4782-A76B-4E9C117E1537}"/>
    <hyperlink ref="Z43" r:id="rId124" tooltip="Romania at the 2024 Summer Olympics" display="https://en.wikipedia.org/wiki/Romania_at_the_2024_Summer_Olympics" xr:uid="{1C56AEF3-F16C-4B11-B359-22A2B5A20F2F}"/>
    <hyperlink ref="Z44" r:id="rId125" tooltip="Georgia at the 2024 Summer Olympics" display="https://en.wikipedia.org/wiki/Georgia_at_the_2024_Summer_Olympics" xr:uid="{4C246D39-AE13-4F23-9E86-DE1D683B47FB}"/>
    <hyperlink ref="Z45" r:id="rId126" tooltip="Belgium at the 2024 Summer Olympics" display="https://en.wikipedia.org/wiki/Belgium_at_the_2024_Summer_Olympics" xr:uid="{43CC3D5E-5B5B-484D-86A4-48A0D51ED228}"/>
    <hyperlink ref="Z46" r:id="rId127" tooltip="Bulgaria at the 2024 Summer Olympics" display="https://en.wikipedia.org/wiki/Bulgaria_at_the_2024_Summer_Olympics" xr:uid="{1E90FADC-6A43-4474-8C15-388279C35578}"/>
    <hyperlink ref="Z47" r:id="rId128" tooltip="Serbia at the 2024 Summer Olympics" display="https://en.wikipedia.org/wiki/Serbia_at_the_2024_Summer_Olympics" xr:uid="{C78738D6-7242-4AB2-8986-3FB3AA4AED76}"/>
    <hyperlink ref="Z48" r:id="rId129" tooltip="Czech Republic at the 2024 Summer Olympics" display="https://en.wikipedia.org/wiki/Czech_Republic_at_the_2024_Summer_Olympics" xr:uid="{09A28F69-C31B-4A89-A8C8-6E6D80B941A9}"/>
    <hyperlink ref="Z49" r:id="rId130" tooltip="Denmark at the 2024 Summer Olympics" display="https://en.wikipedia.org/wiki/Denmark_at_the_2024_Summer_Olympics" xr:uid="{32AEC620-B3C6-452E-B3D5-DDBEBF9022AE}"/>
    <hyperlink ref="Z50" r:id="rId131" tooltip="Azerbaijan at the 2024 Summer Olympics" display="https://en.wikipedia.org/wiki/Azerbaijan_at_the_2024_Summer_Olympics" xr:uid="{D8336A89-5F37-4300-9F02-B56F516A027C}"/>
    <hyperlink ref="Z51" r:id="rId132" tooltip="Croatia at the 2024 Summer Olympics" display="https://en.wikipedia.org/wiki/Croatia_at_the_2024_Summer_Olympics" xr:uid="{50A62D78-6AF1-4909-BA5D-F93E8852E860}"/>
    <hyperlink ref="Z52" r:id="rId133" tooltip="Cuba at the 2024 Summer Olympics" display="https://en.wikipedia.org/wiki/Cuba_at_the_2024_Summer_Olympics" xr:uid="{4C69FB6F-EFFF-4646-B5ED-50BAC4FCF08F}"/>
    <hyperlink ref="Z53" r:id="rId134" tooltip="Bahrain at the 2024 Summer Olympics" display="https://en.wikipedia.org/wiki/Bahrain_at_the_2024_Summer_Olympics" xr:uid="{F11FC123-E77E-43B9-A460-664115012C31}"/>
    <hyperlink ref="Z54" r:id="rId135" tooltip="Slovenia at the 2024 Summer Olympics" display="https://en.wikipedia.org/wiki/Slovenia_at_the_2024_Summer_Olympics" xr:uid="{00F70AC5-FBDA-40C6-B0C6-F52B6CFF9345}"/>
    <hyperlink ref="Z55" r:id="rId136" tooltip="Chinese Taipei at the 2024 Summer Olympics" display="https://en.wikipedia.org/wiki/Chinese_Taipei_at_the_2024_Summer_Olympics" xr:uid="{16822465-E9ED-4FC2-B0F0-44CBDE1DEA4F}"/>
    <hyperlink ref="Z56" r:id="rId137" tooltip="Austria at the 2024 Summer Olympics" display="https://en.wikipedia.org/wiki/Austria_at_the_2024_Summer_Olympics" xr:uid="{F5C95375-E3AD-4101-99A1-726E1624858E}"/>
    <hyperlink ref="Z57" r:id="rId138" tooltip="Hong Kong at the 2024 Summer Olympics" display="https://en.wikipedia.org/wiki/Hong_Kong_at_the_2024_Summer_Olympics" xr:uid="{1A1FEEC6-7031-4F8F-887B-943737C970B2}"/>
    <hyperlink ref="Z58" r:id="rId139" tooltip="Philippines at the 2024 Summer Olympics" display="https://en.wikipedia.org/wiki/Philippines_at_the_2024_Summer_Olympics" xr:uid="{F8039626-7E0F-42F4-89B6-AB3AE5A6509B}"/>
    <hyperlink ref="Z59" r:id="rId140" tooltip="Algeria at the 2024 Summer Olympics" display="https://en.wikipedia.org/wiki/Algeria_at_the_2024_Summer_Olympics" xr:uid="{44B03256-7745-4550-80B0-9079784F8E50}"/>
    <hyperlink ref="Z60" r:id="rId141" tooltip="Indonesia at the 2024 Summer Olympics" display="https://en.wikipedia.org/wiki/Indonesia_at_the_2024_Summer_Olympics" xr:uid="{65BD2552-8F80-4C40-82FF-F138D5BED0DA}"/>
    <hyperlink ref="Z61" r:id="rId142" tooltip="Israel at the 2024 Summer Olympics" display="https://en.wikipedia.org/wiki/Israel_at_the_2024_Summer_Olympics" xr:uid="{0D99FD9E-6B4B-46CF-8C5B-1667C1BE7274}"/>
    <hyperlink ref="Z62" r:id="rId143" tooltip="Poland at the 2024 Summer Olympics" display="https://en.wikipedia.org/wiki/Poland_at_the_2024_Summer_Olympics" xr:uid="{35D34EFD-5919-424E-937A-A4AD43D96168}"/>
    <hyperlink ref="Z63" r:id="rId144" tooltip="Kazakhstan at the 2024 Summer Olympics" display="https://en.wikipedia.org/wiki/Kazakhstan_at_the_2024_Summer_Olympics" xr:uid="{433763FB-7859-4BF0-AC0D-72D6978C9A21}"/>
    <hyperlink ref="Z64" r:id="rId145" tooltip="Jamaica at the 2024 Summer Olympics" display="https://en.wikipedia.org/wiki/Jamaica_at_the_2024_Summer_Olympics" xr:uid="{F8C53BDA-FBA9-4CE3-9835-432D56867AC8}"/>
    <hyperlink ref="Z65" r:id="rId146" tooltip="South Africa at the 2024 Summer Olympics" display="https://en.wikipedia.org/wiki/South_Africa_at_the_2024_Summer_Olympics" xr:uid="{DDAE7A93-3D57-407E-802D-58A8636F61C1}"/>
    <hyperlink ref="Z66" r:id="rId147" tooltip="Thailand at the 2024 Summer Olympics" display="https://en.wikipedia.org/wiki/Thailand_at_the_2024_Summer_Olympics" xr:uid="{2D05D4F0-D6BA-4406-9BE6-56278E7FB52C}"/>
    <hyperlink ref="M23" r:id="rId148" tooltip="Jamaica at the 2020 Summer Olympics" display="https://en.wikipedia.org/wiki/Jamaica_at_the_2020_Summer_Olympics" xr:uid="{450EA34D-1B4B-4FAA-99D3-2F225DF6B301}"/>
    <hyperlink ref="M24" r:id="rId149" tooltip="Spain at the 2020 Summer Olympics" display="https://en.wikipedia.org/wiki/Spain_at_the_2020_Summer_Olympics" xr:uid="{A030122A-52F5-4999-8BDA-D3098FBE2AED}"/>
    <hyperlink ref="M25" r:id="rId150" tooltip="Sweden at the 2020 Summer Olympics" display="https://en.wikipedia.org/wiki/Sweden_at_the_2020_Summer_Olympics" xr:uid="{62483CAA-E800-46D6-8AB2-5BD4896ED1FC}"/>
    <hyperlink ref="M26" r:id="rId151" tooltip="Switzerland at the 2020 Summer Olympics" display="https://en.wikipedia.org/wiki/Switzerland_at_the_2020_Summer_Olympics" xr:uid="{9E66961A-5FB8-45BF-84BC-0CCFF85AA479}"/>
    <hyperlink ref="M27" r:id="rId152" tooltip="Denmark at the 2020 Summer Olympics" display="https://en.wikipedia.org/wiki/Denmark_at_the_2020_Summer_Olympics" xr:uid="{EBE287B0-267C-4C6E-BBAD-208FD2B7DEFA}"/>
    <hyperlink ref="M28" r:id="rId153" tooltip="Croatia at the 2020 Summer Olympics" display="https://en.wikipedia.org/wiki/Croatia_at_the_2020_Summer_Olympics" xr:uid="{2A9A6A71-8086-4E3D-95C5-F142D018B9D5}"/>
    <hyperlink ref="M29" r:id="rId154" tooltip="Iran at the 2020 Summer Olympics" display="https://en.wikipedia.org/wiki/Iran_at_the_2020_Summer_Olympics" xr:uid="{CD4765C6-F12B-4E27-B0FF-CCB4E4DABE0F}"/>
    <hyperlink ref="M30" r:id="rId155" tooltip="Serbia at the 2020 Summer Olympics" display="https://en.wikipedia.org/wiki/Serbia_at_the_2020_Summer_Olympics" xr:uid="{0146CC06-01BC-4F35-8D31-8A909A629FFF}"/>
    <hyperlink ref="M31" r:id="rId156" tooltip="Belgium at the 2020 Summer Olympics" display="https://en.wikipedia.org/wiki/Belgium_at_the_2020_Summer_Olympics" xr:uid="{FDEDE545-25F5-468B-AA59-30435FB54D0C}"/>
    <hyperlink ref="M32" r:id="rId157" tooltip="Bulgaria at the 2020 Summer Olympics" display="https://en.wikipedia.org/wiki/Bulgaria_at_the_2020_Summer_Olympics" xr:uid="{3C6EEF24-350A-4D6E-82EF-AA65419DDC93}"/>
    <hyperlink ref="M33" r:id="rId158" tooltip="Slovenia at the 2020 Summer Olympics" display="https://en.wikipedia.org/wiki/Slovenia_at_the_2020_Summer_Olympics" xr:uid="{775C26E9-6E0E-4256-A6D8-B39E4944BA5A}"/>
    <hyperlink ref="M34" r:id="rId159" tooltip="Uzbekistan at the 2020 Summer Olympics" display="https://en.wikipedia.org/wiki/Uzbekistan_at_the_2020_Summer_Olympics" xr:uid="{F1F56269-237F-47E4-B1FB-3E469CAE4465}"/>
  </hyperlinks>
  <pageMargins left="0.7" right="0.7" top="0.75" bottom="0.75" header="0.3" footer="0.3"/>
  <pageSetup paperSize="9" orientation="portrait" horizontalDpi="0" verticalDpi="0" r:id="rId160"/>
  <drawing r:id="rId1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F61FA-E8E0-453D-9A83-30AC8AFCD8E0}">
  <dimension ref="A1:DI66"/>
  <sheetViews>
    <sheetView topLeftCell="AF1" workbookViewId="0">
      <selection activeCell="BY16" sqref="BY16:CE19"/>
    </sheetView>
  </sheetViews>
  <sheetFormatPr defaultRowHeight="14.4" x14ac:dyDescent="0.3"/>
  <cols>
    <col min="6" max="6" width="9.109375" style="6"/>
    <col min="12" max="12" width="9.109375" style="6"/>
    <col min="18" max="18" width="9.109375" style="6"/>
    <col min="19" max="19" width="20" customWidth="1"/>
    <col min="27" max="28" width="9.109375" bestFit="1" customWidth="1"/>
    <col min="32" max="32" width="10.109375" bestFit="1" customWidth="1"/>
    <col min="34" max="34" width="9.109375" bestFit="1" customWidth="1"/>
  </cols>
  <sheetData>
    <row r="1" spans="1:113" x14ac:dyDescent="0.3">
      <c r="A1" t="s">
        <v>67</v>
      </c>
      <c r="F1" s="6" t="s">
        <v>95</v>
      </c>
      <c r="G1" t="s">
        <v>80</v>
      </c>
      <c r="L1" s="6" t="s">
        <v>95</v>
      </c>
      <c r="M1" t="s">
        <v>150</v>
      </c>
      <c r="R1" s="6" t="s">
        <v>95</v>
      </c>
      <c r="T1" t="s">
        <v>170</v>
      </c>
      <c r="U1" t="s">
        <v>171</v>
      </c>
      <c r="V1" t="s">
        <v>172</v>
      </c>
      <c r="Z1" t="s">
        <v>173</v>
      </c>
      <c r="AA1" t="s">
        <v>174</v>
      </c>
      <c r="AB1" t="s">
        <v>182</v>
      </c>
      <c r="AC1" t="s">
        <v>152</v>
      </c>
      <c r="AD1" t="s">
        <v>153</v>
      </c>
      <c r="AE1" t="s">
        <v>169</v>
      </c>
      <c r="AF1" t="s">
        <v>180</v>
      </c>
      <c r="AG1" t="s">
        <v>168</v>
      </c>
      <c r="AK1" t="s">
        <v>127</v>
      </c>
      <c r="AU1" t="s">
        <v>127</v>
      </c>
      <c r="BE1" t="s">
        <v>127</v>
      </c>
      <c r="BO1" t="s">
        <v>127</v>
      </c>
      <c r="BY1" t="s">
        <v>127</v>
      </c>
    </row>
    <row r="2" spans="1:113" ht="29.4" thickBot="1" x14ac:dyDescent="0.35">
      <c r="A2" s="2" t="s">
        <v>33</v>
      </c>
      <c r="B2" s="5">
        <v>48</v>
      </c>
      <c r="C2" s="5">
        <v>26</v>
      </c>
      <c r="D2" s="5">
        <v>30</v>
      </c>
      <c r="E2" s="5">
        <v>104</v>
      </c>
      <c r="F2" s="6">
        <f>B2*3+C2*2+D2</f>
        <v>226</v>
      </c>
      <c r="G2" s="2" t="s">
        <v>0</v>
      </c>
      <c r="H2" s="5">
        <v>46</v>
      </c>
      <c r="I2" s="5">
        <v>37</v>
      </c>
      <c r="J2" s="5">
        <v>38</v>
      </c>
      <c r="K2" s="5">
        <v>121</v>
      </c>
      <c r="L2" s="6">
        <f>H2*3+I2*2+J2</f>
        <v>250</v>
      </c>
      <c r="M2" s="2" t="s">
        <v>0</v>
      </c>
      <c r="N2" s="1">
        <v>39</v>
      </c>
      <c r="O2" s="1">
        <v>41</v>
      </c>
      <c r="P2" s="1">
        <v>33</v>
      </c>
      <c r="Q2" s="1">
        <v>113</v>
      </c>
      <c r="R2">
        <f t="shared" ref="R2:R42" si="0">N2*3+O2*2+P2</f>
        <v>232</v>
      </c>
      <c r="S2" s="7" t="s">
        <v>81</v>
      </c>
      <c r="T2" s="7">
        <f>E2</f>
        <v>104</v>
      </c>
      <c r="U2" s="7">
        <f>K2</f>
        <v>121</v>
      </c>
      <c r="V2" s="7">
        <f>Q2</f>
        <v>113</v>
      </c>
      <c r="W2" s="7">
        <f>SUM(T2:V2)</f>
        <v>338</v>
      </c>
      <c r="X2" s="8">
        <f t="shared" ref="X2:X19" si="1">W2/W$32</f>
        <v>0.17817606747496045</v>
      </c>
      <c r="Y2" t="s">
        <v>154</v>
      </c>
      <c r="Z2">
        <f>AD21</f>
        <v>126</v>
      </c>
      <c r="AA2" s="19">
        <f>Z2</f>
        <v>126</v>
      </c>
      <c r="AB2" s="20">
        <f>W2</f>
        <v>338</v>
      </c>
      <c r="AC2" s="17">
        <v>0</v>
      </c>
      <c r="AD2" s="23">
        <v>0.11</v>
      </c>
      <c r="AE2">
        <v>100000</v>
      </c>
      <c r="AF2" s="10">
        <v>2.0150000000000001E-2</v>
      </c>
      <c r="AG2">
        <v>-2</v>
      </c>
      <c r="AJ2" s="10"/>
    </row>
    <row r="3" spans="1:113" ht="28.8" x14ac:dyDescent="0.3">
      <c r="A3" s="2" t="s">
        <v>57</v>
      </c>
      <c r="B3" s="5">
        <v>39</v>
      </c>
      <c r="C3" s="5">
        <v>31</v>
      </c>
      <c r="D3" s="5">
        <v>22</v>
      </c>
      <c r="E3" s="5">
        <v>92</v>
      </c>
      <c r="F3" s="6">
        <f t="shared" ref="F3:F42" si="2">B3*3+C3*2+D3</f>
        <v>201</v>
      </c>
      <c r="G3" s="2" t="s">
        <v>1</v>
      </c>
      <c r="H3" s="5">
        <v>27</v>
      </c>
      <c r="I3" s="5">
        <v>23</v>
      </c>
      <c r="J3" s="5">
        <v>17</v>
      </c>
      <c r="K3" s="5">
        <v>67</v>
      </c>
      <c r="L3" s="6">
        <f t="shared" ref="L3:L42" si="3">H3*3+I3*2+J3</f>
        <v>144</v>
      </c>
      <c r="M3" s="2" t="s">
        <v>2</v>
      </c>
      <c r="N3" s="1">
        <v>38</v>
      </c>
      <c r="O3" s="1">
        <v>32</v>
      </c>
      <c r="P3" s="1">
        <v>19</v>
      </c>
      <c r="Q3" s="1">
        <v>89</v>
      </c>
      <c r="R3">
        <f t="shared" si="0"/>
        <v>197</v>
      </c>
      <c r="S3" s="7" t="s">
        <v>82</v>
      </c>
      <c r="T3" s="7">
        <f>E3</f>
        <v>92</v>
      </c>
      <c r="U3" s="7">
        <f>K4</f>
        <v>70</v>
      </c>
      <c r="V3" s="7">
        <f>Q3</f>
        <v>89</v>
      </c>
      <c r="W3" s="7">
        <f t="shared" ref="W3:W19" si="4">SUM(T3:V3)</f>
        <v>251</v>
      </c>
      <c r="X3" s="8">
        <f t="shared" si="1"/>
        <v>0.13231418028465999</v>
      </c>
      <c r="Y3" s="4" t="s">
        <v>156</v>
      </c>
      <c r="Z3" s="4">
        <f>AD22</f>
        <v>91</v>
      </c>
      <c r="AA3" s="21">
        <f t="shared" ref="AA3:AA19" si="5">Z3</f>
        <v>91</v>
      </c>
      <c r="AB3" s="20">
        <f t="shared" ref="AB3:AB19" si="6">W3</f>
        <v>251</v>
      </c>
      <c r="AC3" s="17">
        <v>0</v>
      </c>
      <c r="AD3" s="23">
        <v>0.04</v>
      </c>
      <c r="AE3">
        <v>1000</v>
      </c>
      <c r="AF3" s="10">
        <v>4.7300000000000002E-2</v>
      </c>
      <c r="AG3">
        <v>-1</v>
      </c>
      <c r="AK3" s="15" t="s">
        <v>128</v>
      </c>
      <c r="AL3" s="15"/>
      <c r="AU3" s="15" t="s">
        <v>128</v>
      </c>
      <c r="AV3" s="15"/>
      <c r="BE3" s="15" t="s">
        <v>128</v>
      </c>
      <c r="BF3" s="15"/>
      <c r="BO3" s="15" t="s">
        <v>128</v>
      </c>
      <c r="BP3" s="15"/>
      <c r="BY3" s="15" t="s">
        <v>128</v>
      </c>
      <c r="BZ3" s="15"/>
      <c r="CJ3" s="15"/>
      <c r="CK3" s="15"/>
      <c r="DA3" s="15"/>
      <c r="DB3" s="15"/>
    </row>
    <row r="4" spans="1:113" ht="28.8" x14ac:dyDescent="0.3">
      <c r="A4" s="3" t="s">
        <v>58</v>
      </c>
      <c r="B4" s="5">
        <v>29</v>
      </c>
      <c r="C4" s="5">
        <v>18</v>
      </c>
      <c r="D4" s="5">
        <v>18</v>
      </c>
      <c r="E4" s="5">
        <v>65</v>
      </c>
      <c r="F4" s="6">
        <f t="shared" si="2"/>
        <v>141</v>
      </c>
      <c r="G4" s="2" t="s">
        <v>2</v>
      </c>
      <c r="H4" s="5">
        <v>26</v>
      </c>
      <c r="I4" s="5">
        <v>18</v>
      </c>
      <c r="J4" s="5">
        <v>26</v>
      </c>
      <c r="K4" s="5">
        <v>70</v>
      </c>
      <c r="L4" s="6">
        <f t="shared" si="3"/>
        <v>140</v>
      </c>
      <c r="M4" s="3" t="s">
        <v>20</v>
      </c>
      <c r="N4" s="1">
        <v>27</v>
      </c>
      <c r="O4" s="1">
        <v>14</v>
      </c>
      <c r="P4" s="1">
        <v>17</v>
      </c>
      <c r="Q4" s="1">
        <v>58</v>
      </c>
      <c r="R4">
        <f t="shared" si="0"/>
        <v>126</v>
      </c>
      <c r="S4" s="7" t="s">
        <v>83</v>
      </c>
      <c r="T4" s="7">
        <f>E4</f>
        <v>65</v>
      </c>
      <c r="U4" s="7">
        <f>K3</f>
        <v>67</v>
      </c>
      <c r="V4" s="7">
        <f>Q5</f>
        <v>64</v>
      </c>
      <c r="W4" s="7">
        <f t="shared" si="4"/>
        <v>196</v>
      </c>
      <c r="X4" s="8">
        <f t="shared" si="1"/>
        <v>0.10332103321033211</v>
      </c>
      <c r="Y4" t="s">
        <v>157</v>
      </c>
      <c r="Z4">
        <f>AD27</f>
        <v>65</v>
      </c>
      <c r="AA4" s="19">
        <f t="shared" si="5"/>
        <v>65</v>
      </c>
      <c r="AB4" s="20">
        <f t="shared" si="6"/>
        <v>196</v>
      </c>
      <c r="AC4" s="24">
        <v>-1.2</v>
      </c>
      <c r="AD4" s="23">
        <v>0.1</v>
      </c>
      <c r="AE4">
        <v>100000</v>
      </c>
      <c r="AF4" s="10">
        <v>8.8666666666666685E-3</v>
      </c>
      <c r="AG4">
        <v>0</v>
      </c>
      <c r="AJ4" s="10"/>
      <c r="AK4" t="s">
        <v>129</v>
      </c>
      <c r="AL4">
        <v>0.98573196003497687</v>
      </c>
      <c r="AU4" t="s">
        <v>129</v>
      </c>
      <c r="AV4">
        <v>0.98573153964759352</v>
      </c>
      <c r="BE4" t="s">
        <v>129</v>
      </c>
      <c r="BF4">
        <v>0.98558256095746444</v>
      </c>
      <c r="BO4" t="s">
        <v>129</v>
      </c>
      <c r="BP4">
        <v>0.98519894628039228</v>
      </c>
      <c r="BY4" t="s">
        <v>129</v>
      </c>
      <c r="BZ4">
        <v>0.98361637903915422</v>
      </c>
    </row>
    <row r="5" spans="1:113" ht="28.8" x14ac:dyDescent="0.3">
      <c r="A5" s="2" t="s">
        <v>34</v>
      </c>
      <c r="B5" s="5">
        <v>18</v>
      </c>
      <c r="C5" s="5">
        <v>21</v>
      </c>
      <c r="D5" s="5">
        <v>26</v>
      </c>
      <c r="E5" s="5">
        <v>65</v>
      </c>
      <c r="F5" s="6">
        <f t="shared" si="2"/>
        <v>122</v>
      </c>
      <c r="G5" s="2" t="s">
        <v>3</v>
      </c>
      <c r="H5" s="5">
        <v>19</v>
      </c>
      <c r="I5" s="5">
        <v>17</v>
      </c>
      <c r="J5" s="5">
        <v>20</v>
      </c>
      <c r="K5" s="5">
        <v>56</v>
      </c>
      <c r="L5" s="6">
        <f t="shared" si="3"/>
        <v>111</v>
      </c>
      <c r="M5" s="2" t="s">
        <v>1</v>
      </c>
      <c r="N5" s="1">
        <v>22</v>
      </c>
      <c r="O5" s="1">
        <v>20</v>
      </c>
      <c r="P5" s="1">
        <v>22</v>
      </c>
      <c r="Q5" s="1">
        <v>64</v>
      </c>
      <c r="R5">
        <f t="shared" si="0"/>
        <v>128</v>
      </c>
      <c r="S5" s="7" t="s">
        <v>84</v>
      </c>
      <c r="T5" s="7">
        <f>E7</f>
        <v>44</v>
      </c>
      <c r="U5" s="7">
        <f>K6</f>
        <v>42</v>
      </c>
      <c r="V5" s="7">
        <f>Q10</f>
        <v>37</v>
      </c>
      <c r="W5" s="7">
        <f t="shared" si="4"/>
        <v>123</v>
      </c>
      <c r="X5" s="8">
        <f t="shared" si="1"/>
        <v>6.4839219820769636E-2</v>
      </c>
      <c r="Y5" t="s">
        <v>157</v>
      </c>
      <c r="Z5">
        <f>AD30</f>
        <v>33</v>
      </c>
      <c r="AA5" s="19">
        <f t="shared" si="5"/>
        <v>33</v>
      </c>
      <c r="AB5" s="20">
        <f t="shared" si="6"/>
        <v>123</v>
      </c>
      <c r="AC5" s="17">
        <v>0</v>
      </c>
      <c r="AD5" s="23">
        <v>0.06</v>
      </c>
      <c r="AE5">
        <v>100000</v>
      </c>
      <c r="AF5" s="10">
        <v>2.0999999999999994E-3</v>
      </c>
      <c r="AG5">
        <v>0</v>
      </c>
      <c r="AJ5" s="10"/>
      <c r="AK5" t="s">
        <v>130</v>
      </c>
      <c r="AL5">
        <v>0.97166749703439725</v>
      </c>
      <c r="AU5" t="s">
        <v>130</v>
      </c>
      <c r="AV5">
        <v>0.97166666825601533</v>
      </c>
      <c r="BE5" t="s">
        <v>130</v>
      </c>
      <c r="BF5">
        <v>0.97137298446347409</v>
      </c>
      <c r="BO5" t="s">
        <v>130</v>
      </c>
      <c r="BP5">
        <v>0.97061696375199535</v>
      </c>
      <c r="BY5" t="s">
        <v>130</v>
      </c>
      <c r="BZ5">
        <v>0.96750118111409711</v>
      </c>
    </row>
    <row r="6" spans="1:113" ht="28.8" x14ac:dyDescent="0.3">
      <c r="A6" s="2" t="s">
        <v>36</v>
      </c>
      <c r="B6" s="5">
        <v>13</v>
      </c>
      <c r="C6" s="5">
        <v>9</v>
      </c>
      <c r="D6" s="5">
        <v>9</v>
      </c>
      <c r="E6" s="5">
        <v>31</v>
      </c>
      <c r="F6" s="6">
        <f t="shared" si="2"/>
        <v>66</v>
      </c>
      <c r="G6" s="2" t="s">
        <v>4</v>
      </c>
      <c r="H6" s="5">
        <v>17</v>
      </c>
      <c r="I6" s="5">
        <v>10</v>
      </c>
      <c r="J6" s="5">
        <v>15</v>
      </c>
      <c r="K6" s="5">
        <v>42</v>
      </c>
      <c r="L6" s="6">
        <f t="shared" si="3"/>
        <v>86</v>
      </c>
      <c r="M6" s="2" t="s">
        <v>21</v>
      </c>
      <c r="N6" s="1">
        <v>20</v>
      </c>
      <c r="O6" s="1">
        <v>28</v>
      </c>
      <c r="P6" s="1">
        <v>23</v>
      </c>
      <c r="Q6" s="1">
        <v>71</v>
      </c>
      <c r="R6">
        <f t="shared" si="0"/>
        <v>139</v>
      </c>
      <c r="S6" s="7" t="s">
        <v>85</v>
      </c>
      <c r="T6" s="7">
        <f>E6</f>
        <v>31</v>
      </c>
      <c r="U6" s="7">
        <f>K9</f>
        <v>21</v>
      </c>
      <c r="V6" s="7">
        <f>Q17</f>
        <v>20</v>
      </c>
      <c r="W6" s="7">
        <f t="shared" si="4"/>
        <v>72</v>
      </c>
      <c r="X6" s="8">
        <f t="shared" si="1"/>
        <v>3.7954665260938325E-2</v>
      </c>
      <c r="Y6" s="4" t="s">
        <v>156</v>
      </c>
      <c r="Z6" s="4">
        <f>AD28</f>
        <v>32</v>
      </c>
      <c r="AA6" s="21">
        <f t="shared" si="5"/>
        <v>32</v>
      </c>
      <c r="AB6" s="20">
        <f t="shared" si="6"/>
        <v>72</v>
      </c>
      <c r="AC6" s="17">
        <v>0</v>
      </c>
      <c r="AD6" s="23">
        <v>7.0000000000000007E-2</v>
      </c>
      <c r="AE6">
        <v>1000</v>
      </c>
      <c r="AF6" s="10">
        <v>1.89E-2</v>
      </c>
      <c r="AG6">
        <v>-1</v>
      </c>
      <c r="AJ6" s="10"/>
      <c r="AK6" t="s">
        <v>131</v>
      </c>
      <c r="AL6">
        <v>0.95621340450770476</v>
      </c>
      <c r="AU6" t="s">
        <v>131</v>
      </c>
      <c r="AV6">
        <v>0.95986111336268853</v>
      </c>
      <c r="BE6" t="s">
        <v>131</v>
      </c>
      <c r="BF6">
        <v>0.96256467199069684</v>
      </c>
      <c r="BO6" t="s">
        <v>131</v>
      </c>
      <c r="BP6">
        <v>0.96432059884170862</v>
      </c>
      <c r="BY6" t="s">
        <v>131</v>
      </c>
      <c r="BZ6">
        <v>0.96316800526264335</v>
      </c>
    </row>
    <row r="7" spans="1:113" ht="28.8" x14ac:dyDescent="0.3">
      <c r="A7" s="2" t="s">
        <v>35</v>
      </c>
      <c r="B7" s="5">
        <v>11</v>
      </c>
      <c r="C7" s="5">
        <v>20</v>
      </c>
      <c r="D7" s="5">
        <v>13</v>
      </c>
      <c r="E7" s="5">
        <v>44</v>
      </c>
      <c r="F7" s="6">
        <f t="shared" si="2"/>
        <v>86</v>
      </c>
      <c r="G7" s="2" t="s">
        <v>5</v>
      </c>
      <c r="H7" s="5">
        <v>12</v>
      </c>
      <c r="I7" s="5">
        <v>8</v>
      </c>
      <c r="J7" s="5">
        <v>21</v>
      </c>
      <c r="K7" s="5">
        <v>41</v>
      </c>
      <c r="L7" s="6">
        <f t="shared" si="3"/>
        <v>73</v>
      </c>
      <c r="M7" s="2" t="s">
        <v>9</v>
      </c>
      <c r="N7" s="1">
        <v>17</v>
      </c>
      <c r="O7" s="1">
        <v>7</v>
      </c>
      <c r="P7" s="1">
        <v>22</v>
      </c>
      <c r="Q7" s="1">
        <v>46</v>
      </c>
      <c r="R7">
        <f t="shared" si="0"/>
        <v>87</v>
      </c>
      <c r="S7" s="7" t="s">
        <v>86</v>
      </c>
      <c r="T7" s="7">
        <f>E12</f>
        <v>38</v>
      </c>
      <c r="U7" s="7">
        <f>K7</f>
        <v>41</v>
      </c>
      <c r="V7" s="7">
        <f>Q4</f>
        <v>58</v>
      </c>
      <c r="W7" s="7">
        <f t="shared" si="4"/>
        <v>137</v>
      </c>
      <c r="X7" s="8">
        <f t="shared" si="1"/>
        <v>7.2219293621507641E-2</v>
      </c>
      <c r="Y7" s="4" t="s">
        <v>156</v>
      </c>
      <c r="Z7" s="4">
        <f>AD23</f>
        <v>45</v>
      </c>
      <c r="AA7" s="21">
        <f t="shared" si="5"/>
        <v>45</v>
      </c>
      <c r="AB7" s="20">
        <f t="shared" si="6"/>
        <v>137</v>
      </c>
      <c r="AC7" s="24">
        <v>-0.8</v>
      </c>
      <c r="AD7" s="23">
        <v>0.04</v>
      </c>
      <c r="AE7">
        <v>2000</v>
      </c>
      <c r="AF7" s="10">
        <v>3.2249999999999991E-3</v>
      </c>
      <c r="AG7">
        <v>-1</v>
      </c>
      <c r="AJ7" s="10"/>
      <c r="AK7" t="s">
        <v>132</v>
      </c>
      <c r="AL7">
        <v>6.4973952385548097</v>
      </c>
      <c r="AU7" t="s">
        <v>132</v>
      </c>
      <c r="AV7">
        <v>6.2208733152577871</v>
      </c>
      <c r="BE7" t="s">
        <v>132</v>
      </c>
      <c r="BF7">
        <v>6.0077177068809355</v>
      </c>
      <c r="BO7" t="s">
        <v>132</v>
      </c>
      <c r="BP7">
        <v>5.8651277300627207</v>
      </c>
      <c r="BY7" t="s">
        <v>132</v>
      </c>
      <c r="BZ7">
        <v>5.9591088203390452</v>
      </c>
    </row>
    <row r="8" spans="1:113" ht="29.4" thickBot="1" x14ac:dyDescent="0.35">
      <c r="A8" s="2" t="s">
        <v>37</v>
      </c>
      <c r="B8" s="5">
        <v>11</v>
      </c>
      <c r="C8" s="5">
        <v>11</v>
      </c>
      <c r="D8" s="5">
        <v>13</v>
      </c>
      <c r="E8" s="5">
        <v>35</v>
      </c>
      <c r="F8" s="6">
        <f t="shared" si="2"/>
        <v>68</v>
      </c>
      <c r="G8" s="2" t="s">
        <v>6</v>
      </c>
      <c r="H8" s="5">
        <v>10</v>
      </c>
      <c r="I8" s="5">
        <v>18</v>
      </c>
      <c r="J8" s="5">
        <v>14</v>
      </c>
      <c r="K8" s="5">
        <v>42</v>
      </c>
      <c r="L8" s="6">
        <f t="shared" si="3"/>
        <v>80</v>
      </c>
      <c r="M8" s="2" t="s">
        <v>10</v>
      </c>
      <c r="N8" s="1">
        <v>10</v>
      </c>
      <c r="O8" s="1">
        <v>12</v>
      </c>
      <c r="P8" s="1">
        <v>14</v>
      </c>
      <c r="Q8" s="1">
        <v>36</v>
      </c>
      <c r="R8">
        <f t="shared" si="0"/>
        <v>68</v>
      </c>
      <c r="S8" s="7" t="s">
        <v>87</v>
      </c>
      <c r="T8" s="7">
        <f>E8</f>
        <v>35</v>
      </c>
      <c r="U8" s="7">
        <f>K8</f>
        <v>42</v>
      </c>
      <c r="V8" s="7">
        <f>Q9</f>
        <v>33</v>
      </c>
      <c r="W8" s="7">
        <f t="shared" si="4"/>
        <v>110</v>
      </c>
      <c r="X8" s="8">
        <f t="shared" si="1"/>
        <v>5.7986294148655769E-2</v>
      </c>
      <c r="Y8" t="s">
        <v>157</v>
      </c>
      <c r="Z8">
        <f>AD25</f>
        <v>64</v>
      </c>
      <c r="AA8" s="21">
        <f t="shared" si="5"/>
        <v>64</v>
      </c>
      <c r="AB8" s="20">
        <f t="shared" si="6"/>
        <v>110</v>
      </c>
      <c r="AC8" s="17">
        <v>3</v>
      </c>
      <c r="AD8" s="23">
        <v>0.05</v>
      </c>
      <c r="AE8">
        <v>10000</v>
      </c>
      <c r="AF8" s="10">
        <v>5.4500000000000026E-3</v>
      </c>
      <c r="AG8">
        <v>0</v>
      </c>
      <c r="AJ8" s="10"/>
      <c r="AK8" s="13" t="s">
        <v>133</v>
      </c>
      <c r="AL8" s="13">
        <v>18</v>
      </c>
      <c r="AU8" s="13" t="s">
        <v>133</v>
      </c>
      <c r="AV8" s="13">
        <v>18</v>
      </c>
      <c r="BE8" s="13" t="s">
        <v>133</v>
      </c>
      <c r="BF8" s="13">
        <v>18</v>
      </c>
      <c r="BO8" s="13" t="s">
        <v>133</v>
      </c>
      <c r="BP8" s="13">
        <v>18</v>
      </c>
      <c r="BY8" s="13" t="s">
        <v>133</v>
      </c>
      <c r="BZ8" s="13">
        <v>18</v>
      </c>
      <c r="CJ8" s="13"/>
      <c r="CK8" s="13"/>
      <c r="DA8" s="13"/>
      <c r="DB8" s="13"/>
    </row>
    <row r="9" spans="1:113" ht="28.8" x14ac:dyDescent="0.3">
      <c r="A9" s="2" t="s">
        <v>59</v>
      </c>
      <c r="B9" s="5">
        <v>8</v>
      </c>
      <c r="C9" s="5">
        <v>15</v>
      </c>
      <c r="D9" s="5">
        <v>12</v>
      </c>
      <c r="E9" s="5">
        <v>35</v>
      </c>
      <c r="F9" s="6">
        <f t="shared" si="2"/>
        <v>66</v>
      </c>
      <c r="G9" s="2" t="s">
        <v>7</v>
      </c>
      <c r="H9" s="5">
        <v>9</v>
      </c>
      <c r="I9" s="5">
        <v>3</v>
      </c>
      <c r="J9" s="5">
        <v>9</v>
      </c>
      <c r="K9" s="5">
        <v>21</v>
      </c>
      <c r="L9" s="6">
        <f t="shared" si="3"/>
        <v>42</v>
      </c>
      <c r="M9" s="2" t="s">
        <v>6</v>
      </c>
      <c r="N9" s="1">
        <v>10</v>
      </c>
      <c r="O9" s="1">
        <v>12</v>
      </c>
      <c r="P9" s="1">
        <v>11</v>
      </c>
      <c r="Q9" s="1">
        <v>33</v>
      </c>
      <c r="R9">
        <f t="shared" si="0"/>
        <v>65</v>
      </c>
      <c r="S9" s="7" t="s">
        <v>88</v>
      </c>
      <c r="T9" s="7">
        <f>E9</f>
        <v>35</v>
      </c>
      <c r="U9" s="7">
        <f>K11</f>
        <v>29</v>
      </c>
      <c r="V9" s="7">
        <f>Q7</f>
        <v>46</v>
      </c>
      <c r="W9" s="7">
        <f t="shared" si="4"/>
        <v>110</v>
      </c>
      <c r="X9" s="8">
        <f t="shared" si="1"/>
        <v>5.7986294148655769E-2</v>
      </c>
      <c r="Y9" s="4" t="s">
        <v>156</v>
      </c>
      <c r="Z9" s="4">
        <f>AD24</f>
        <v>53</v>
      </c>
      <c r="AA9" s="21">
        <f t="shared" si="5"/>
        <v>53</v>
      </c>
      <c r="AB9" s="20">
        <f t="shared" si="6"/>
        <v>110</v>
      </c>
      <c r="AC9" s="17">
        <v>0</v>
      </c>
      <c r="AD9" s="23">
        <v>0.05</v>
      </c>
      <c r="AE9">
        <v>12000</v>
      </c>
      <c r="AF9" s="10">
        <v>2.3225000000000003E-2</v>
      </c>
      <c r="AG9">
        <v>-1</v>
      </c>
      <c r="AJ9" s="10"/>
    </row>
    <row r="10" spans="1:113" ht="15.6" thickBot="1" x14ac:dyDescent="0.35">
      <c r="A10" s="2" t="s">
        <v>8</v>
      </c>
      <c r="B10" s="5">
        <v>8</v>
      </c>
      <c r="C10" s="5">
        <v>9</v>
      </c>
      <c r="D10" s="5">
        <v>11</v>
      </c>
      <c r="E10" s="5">
        <v>28</v>
      </c>
      <c r="F10" s="6">
        <f t="shared" si="2"/>
        <v>53</v>
      </c>
      <c r="G10" s="2" t="s">
        <v>8</v>
      </c>
      <c r="H10" s="5">
        <v>8</v>
      </c>
      <c r="I10" s="5">
        <v>12</v>
      </c>
      <c r="J10" s="5">
        <v>8</v>
      </c>
      <c r="K10" s="5">
        <v>28</v>
      </c>
      <c r="L10" s="6">
        <f t="shared" si="3"/>
        <v>56</v>
      </c>
      <c r="M10" s="2" t="s">
        <v>4</v>
      </c>
      <c r="N10" s="1">
        <v>10</v>
      </c>
      <c r="O10" s="1">
        <v>11</v>
      </c>
      <c r="P10" s="1">
        <v>16</v>
      </c>
      <c r="Q10" s="1">
        <v>37</v>
      </c>
      <c r="R10">
        <f t="shared" si="0"/>
        <v>68</v>
      </c>
      <c r="S10" s="7" t="s">
        <v>89</v>
      </c>
      <c r="T10" s="7">
        <f>E10</f>
        <v>28</v>
      </c>
      <c r="U10" s="7">
        <f>K10</f>
        <v>28</v>
      </c>
      <c r="V10" s="7">
        <f>Q11</f>
        <v>40</v>
      </c>
      <c r="W10" s="7">
        <f t="shared" si="4"/>
        <v>96</v>
      </c>
      <c r="X10" s="8">
        <f t="shared" si="1"/>
        <v>5.0606220347917764E-2</v>
      </c>
      <c r="Y10" t="s">
        <v>157</v>
      </c>
      <c r="Z10">
        <f>AD29</f>
        <v>40</v>
      </c>
      <c r="AA10" s="19">
        <f t="shared" si="5"/>
        <v>40</v>
      </c>
      <c r="AB10" s="20">
        <f t="shared" si="6"/>
        <v>96</v>
      </c>
      <c r="AC10" s="17">
        <v>0</v>
      </c>
      <c r="AD10" s="23">
        <v>0.1</v>
      </c>
      <c r="AE10">
        <v>10000</v>
      </c>
      <c r="AF10" s="10">
        <v>1.0624999999999997E-2</v>
      </c>
      <c r="AG10">
        <v>0</v>
      </c>
      <c r="AJ10" s="10"/>
      <c r="AK10" t="s">
        <v>134</v>
      </c>
      <c r="AU10" t="s">
        <v>134</v>
      </c>
      <c r="BE10" t="s">
        <v>134</v>
      </c>
      <c r="BO10" t="s">
        <v>134</v>
      </c>
      <c r="BY10" t="s">
        <v>134</v>
      </c>
    </row>
    <row r="11" spans="1:113" ht="15" x14ac:dyDescent="0.3">
      <c r="A11" s="2" t="s">
        <v>60</v>
      </c>
      <c r="B11" s="5">
        <v>8</v>
      </c>
      <c r="C11" s="5">
        <v>4</v>
      </c>
      <c r="D11" s="5">
        <v>6</v>
      </c>
      <c r="E11" s="5">
        <v>18</v>
      </c>
      <c r="F11" s="6">
        <f t="shared" si="2"/>
        <v>38</v>
      </c>
      <c r="G11" s="2" t="s">
        <v>9</v>
      </c>
      <c r="H11" s="5">
        <v>8</v>
      </c>
      <c r="I11" s="5">
        <v>11</v>
      </c>
      <c r="J11" s="5">
        <v>10</v>
      </c>
      <c r="K11" s="5">
        <v>29</v>
      </c>
      <c r="L11" s="6">
        <f t="shared" si="3"/>
        <v>56</v>
      </c>
      <c r="M11" s="2" t="s">
        <v>8</v>
      </c>
      <c r="N11" s="1">
        <v>10</v>
      </c>
      <c r="O11" s="1">
        <v>10</v>
      </c>
      <c r="P11" s="1">
        <v>20</v>
      </c>
      <c r="Q11" s="1">
        <v>40</v>
      </c>
      <c r="R11">
        <f t="shared" si="0"/>
        <v>70</v>
      </c>
      <c r="S11" s="7" t="s">
        <v>90</v>
      </c>
      <c r="T11" s="7">
        <f>E14</f>
        <v>20</v>
      </c>
      <c r="U11" s="7">
        <f>K12</f>
        <v>19</v>
      </c>
      <c r="V11" s="7">
        <f>Q8</f>
        <v>36</v>
      </c>
      <c r="W11" s="7">
        <f t="shared" si="4"/>
        <v>75</v>
      </c>
      <c r="X11" s="8">
        <f t="shared" si="1"/>
        <v>3.9536109646810751E-2</v>
      </c>
      <c r="Y11" t="s">
        <v>157</v>
      </c>
      <c r="Z11">
        <f>AD26</f>
        <v>34</v>
      </c>
      <c r="AA11" s="21">
        <f t="shared" si="5"/>
        <v>34</v>
      </c>
      <c r="AB11" s="20">
        <f t="shared" si="6"/>
        <v>75</v>
      </c>
      <c r="AC11" s="17">
        <v>0</v>
      </c>
      <c r="AD11" s="23">
        <v>0.08</v>
      </c>
      <c r="AE11">
        <v>10000</v>
      </c>
      <c r="AF11" s="10">
        <v>1.6824999999999996E-2</v>
      </c>
      <c r="AG11">
        <v>0</v>
      </c>
      <c r="AJ11" s="10"/>
      <c r="AK11" s="14"/>
      <c r="AL11" s="14" t="s">
        <v>138</v>
      </c>
      <c r="AM11" s="14" t="s">
        <v>139</v>
      </c>
      <c r="AN11" s="14" t="s">
        <v>140</v>
      </c>
      <c r="AO11" s="14" t="s">
        <v>141</v>
      </c>
      <c r="AP11" s="14" t="s">
        <v>142</v>
      </c>
      <c r="AU11" s="14"/>
      <c r="AV11" s="14" t="s">
        <v>138</v>
      </c>
      <c r="AW11" s="14" t="s">
        <v>139</v>
      </c>
      <c r="AX11" s="14" t="s">
        <v>140</v>
      </c>
      <c r="AY11" s="14" t="s">
        <v>141</v>
      </c>
      <c r="AZ11" s="14" t="s">
        <v>142</v>
      </c>
      <c r="BE11" s="14"/>
      <c r="BF11" s="14" t="s">
        <v>138</v>
      </c>
      <c r="BG11" s="14" t="s">
        <v>139</v>
      </c>
      <c r="BH11" s="14" t="s">
        <v>140</v>
      </c>
      <c r="BI11" s="14" t="s">
        <v>141</v>
      </c>
      <c r="BJ11" s="14" t="s">
        <v>142</v>
      </c>
      <c r="BO11" s="14"/>
      <c r="BP11" s="14" t="s">
        <v>138</v>
      </c>
      <c r="BQ11" s="14" t="s">
        <v>139</v>
      </c>
      <c r="BR11" s="14" t="s">
        <v>140</v>
      </c>
      <c r="BS11" s="14" t="s">
        <v>141</v>
      </c>
      <c r="BT11" s="14" t="s">
        <v>142</v>
      </c>
      <c r="BY11" s="14"/>
      <c r="BZ11" s="14" t="s">
        <v>138</v>
      </c>
      <c r="CA11" s="14" t="s">
        <v>139</v>
      </c>
      <c r="CB11" s="14" t="s">
        <v>140</v>
      </c>
      <c r="CC11" s="14" t="s">
        <v>141</v>
      </c>
      <c r="CD11" s="14" t="s">
        <v>142</v>
      </c>
      <c r="CJ11" s="14"/>
      <c r="CK11" s="14"/>
      <c r="CL11" s="14"/>
      <c r="CM11" s="14"/>
      <c r="CN11" s="14"/>
      <c r="CO11" s="14"/>
      <c r="DA11" s="14"/>
      <c r="DB11" s="14"/>
      <c r="DC11" s="14"/>
      <c r="DD11" s="14"/>
      <c r="DE11" s="14"/>
      <c r="DF11" s="14"/>
    </row>
    <row r="12" spans="1:113" ht="28.8" x14ac:dyDescent="0.3">
      <c r="A12" s="2" t="s">
        <v>5</v>
      </c>
      <c r="B12" s="5">
        <v>7</v>
      </c>
      <c r="C12" s="5">
        <v>14</v>
      </c>
      <c r="D12" s="5">
        <v>17</v>
      </c>
      <c r="E12" s="5">
        <v>38</v>
      </c>
      <c r="F12" s="6">
        <f t="shared" si="2"/>
        <v>66</v>
      </c>
      <c r="G12" s="2" t="s">
        <v>10</v>
      </c>
      <c r="H12" s="5">
        <v>8</v>
      </c>
      <c r="I12" s="5">
        <v>7</v>
      </c>
      <c r="J12" s="5">
        <v>4</v>
      </c>
      <c r="K12" s="5">
        <v>19</v>
      </c>
      <c r="L12" s="6">
        <f t="shared" si="3"/>
        <v>42</v>
      </c>
      <c r="M12" s="2" t="s">
        <v>19</v>
      </c>
      <c r="N12" s="1">
        <v>7</v>
      </c>
      <c r="O12" s="1">
        <v>7</v>
      </c>
      <c r="P12" s="1">
        <v>10</v>
      </c>
      <c r="Q12" s="1">
        <v>24</v>
      </c>
      <c r="R12">
        <f t="shared" si="0"/>
        <v>45</v>
      </c>
      <c r="S12" s="7" t="s">
        <v>91</v>
      </c>
      <c r="T12" s="7">
        <f>E11</f>
        <v>18</v>
      </c>
      <c r="U12" s="7">
        <f>K13</f>
        <v>15</v>
      </c>
      <c r="V12" s="7">
        <f>Q16</f>
        <v>20</v>
      </c>
      <c r="W12" s="7">
        <f t="shared" si="4"/>
        <v>53</v>
      </c>
      <c r="X12" s="8">
        <f t="shared" si="1"/>
        <v>2.79388508170796E-2</v>
      </c>
      <c r="Y12" t="s">
        <v>157</v>
      </c>
      <c r="Z12">
        <f>AD34</f>
        <v>19</v>
      </c>
      <c r="AA12" s="19">
        <f t="shared" si="5"/>
        <v>19</v>
      </c>
      <c r="AB12" s="20">
        <f t="shared" si="6"/>
        <v>53</v>
      </c>
      <c r="AC12" s="17">
        <v>0</v>
      </c>
      <c r="AD12" s="23">
        <v>0.08</v>
      </c>
      <c r="AE12">
        <v>1000</v>
      </c>
      <c r="AF12" s="10">
        <v>2.3666666666666669E-2</v>
      </c>
      <c r="AG12">
        <v>0</v>
      </c>
      <c r="AJ12" s="10"/>
      <c r="AK12" t="s">
        <v>135</v>
      </c>
      <c r="AL12">
        <v>6</v>
      </c>
      <c r="AM12">
        <v>15925.900184031836</v>
      </c>
      <c r="AN12">
        <v>2654.3166973386392</v>
      </c>
      <c r="AO12">
        <v>62.87444541671578</v>
      </c>
      <c r="AP12">
        <v>7.1357765436188554E-8</v>
      </c>
      <c r="AU12" t="s">
        <v>135</v>
      </c>
      <c r="AV12">
        <v>5</v>
      </c>
      <c r="AW12">
        <v>15925.88660012394</v>
      </c>
      <c r="AX12">
        <v>3185.1773200247881</v>
      </c>
      <c r="AY12">
        <v>82.30588710448913</v>
      </c>
      <c r="AZ12">
        <v>7.3113463310834428E-9</v>
      </c>
      <c r="BE12" t="s">
        <v>135</v>
      </c>
      <c r="BF12">
        <v>4</v>
      </c>
      <c r="BG12">
        <v>15921.073041185358</v>
      </c>
      <c r="BH12">
        <v>3980.2682602963396</v>
      </c>
      <c r="BI12">
        <v>110.27912411890257</v>
      </c>
      <c r="BJ12">
        <v>6.8107501088766322E-10</v>
      </c>
      <c r="BO12" t="s">
        <v>135</v>
      </c>
      <c r="BP12">
        <v>3</v>
      </c>
      <c r="BQ12">
        <v>15908.681651718467</v>
      </c>
      <c r="BR12">
        <v>5302.8938839061557</v>
      </c>
      <c r="BS12">
        <v>154.1551319819863</v>
      </c>
      <c r="BT12">
        <v>5.864605238918214E-11</v>
      </c>
      <c r="BY12" t="s">
        <v>135</v>
      </c>
      <c r="BZ12">
        <v>2</v>
      </c>
      <c r="CA12">
        <v>15857.613108788139</v>
      </c>
      <c r="CB12">
        <v>7928.8065543940693</v>
      </c>
      <c r="CC12">
        <v>223.27761768300124</v>
      </c>
      <c r="CD12">
        <v>6.9025066195939057E-12</v>
      </c>
    </row>
    <row r="13" spans="1:113" ht="15" x14ac:dyDescent="0.3">
      <c r="A13" s="2" t="s">
        <v>61</v>
      </c>
      <c r="B13" s="5">
        <v>7</v>
      </c>
      <c r="C13" s="5">
        <v>5</v>
      </c>
      <c r="D13" s="5">
        <v>1</v>
      </c>
      <c r="E13" s="5">
        <v>13</v>
      </c>
      <c r="F13" s="6">
        <f t="shared" si="2"/>
        <v>32</v>
      </c>
      <c r="G13" s="2" t="s">
        <v>11</v>
      </c>
      <c r="H13" s="5">
        <v>8</v>
      </c>
      <c r="I13" s="5">
        <v>3</v>
      </c>
      <c r="J13" s="5">
        <v>4</v>
      </c>
      <c r="K13" s="5">
        <v>15</v>
      </c>
      <c r="L13" s="6">
        <f t="shared" si="3"/>
        <v>34</v>
      </c>
      <c r="M13" s="2" t="s">
        <v>22</v>
      </c>
      <c r="N13" s="1">
        <v>7</v>
      </c>
      <c r="O13" s="1">
        <v>6</v>
      </c>
      <c r="P13" s="1">
        <v>8</v>
      </c>
      <c r="Q13" s="1">
        <v>21</v>
      </c>
      <c r="R13">
        <f t="shared" si="0"/>
        <v>41</v>
      </c>
      <c r="S13" s="7" t="s">
        <v>92</v>
      </c>
      <c r="T13" s="7">
        <f>E18</f>
        <v>20</v>
      </c>
      <c r="U13" s="7">
        <f>K15</f>
        <v>17</v>
      </c>
      <c r="V13" s="7">
        <f>Q24</f>
        <v>17</v>
      </c>
      <c r="W13" s="7">
        <f t="shared" si="4"/>
        <v>54</v>
      </c>
      <c r="X13" s="8">
        <f t="shared" si="1"/>
        <v>2.8465998945703744E-2</v>
      </c>
      <c r="Y13" t="s">
        <v>157</v>
      </c>
      <c r="Z13">
        <f>AD35</f>
        <v>18</v>
      </c>
      <c r="AA13" s="19">
        <f t="shared" si="5"/>
        <v>18</v>
      </c>
      <c r="AB13" s="20">
        <f t="shared" si="6"/>
        <v>54</v>
      </c>
      <c r="AC13" s="17">
        <v>0</v>
      </c>
      <c r="AD13" s="23">
        <v>0.09</v>
      </c>
      <c r="AE13">
        <v>10000</v>
      </c>
      <c r="AF13" s="10">
        <v>8.7749999999999998E-3</v>
      </c>
      <c r="AG13">
        <v>0</v>
      </c>
      <c r="AJ13" s="10"/>
      <c r="AK13" t="s">
        <v>136</v>
      </c>
      <c r="AL13">
        <v>11</v>
      </c>
      <c r="AM13">
        <v>464.37759374594179</v>
      </c>
      <c r="AN13">
        <v>42.216144885994709</v>
      </c>
      <c r="AU13" t="s">
        <v>136</v>
      </c>
      <c r="AV13">
        <v>12</v>
      </c>
      <c r="AW13">
        <v>464.39117765383696</v>
      </c>
      <c r="AX13">
        <v>38.699264804486411</v>
      </c>
      <c r="BE13" t="s">
        <v>136</v>
      </c>
      <c r="BF13">
        <v>13</v>
      </c>
      <c r="BG13">
        <v>469.20473659241947</v>
      </c>
      <c r="BH13">
        <v>36.09267204557073</v>
      </c>
      <c r="BO13" t="s">
        <v>136</v>
      </c>
      <c r="BP13">
        <v>14</v>
      </c>
      <c r="BQ13">
        <v>481.5961260593096</v>
      </c>
      <c r="BR13">
        <v>34.399723289950686</v>
      </c>
      <c r="BY13" t="s">
        <v>136</v>
      </c>
      <c r="BZ13">
        <v>15</v>
      </c>
      <c r="CA13">
        <v>532.66466898963904</v>
      </c>
      <c r="CB13">
        <v>35.510977932642604</v>
      </c>
    </row>
    <row r="14" spans="1:113" ht="29.4" thickBot="1" x14ac:dyDescent="0.35">
      <c r="A14" s="2" t="s">
        <v>10</v>
      </c>
      <c r="B14" s="5">
        <v>6</v>
      </c>
      <c r="C14" s="5">
        <v>6</v>
      </c>
      <c r="D14" s="5">
        <v>8</v>
      </c>
      <c r="E14" s="5">
        <v>20</v>
      </c>
      <c r="F14" s="6">
        <f t="shared" si="2"/>
        <v>38</v>
      </c>
      <c r="G14" s="3" t="s">
        <v>12</v>
      </c>
      <c r="H14" s="5">
        <v>7</v>
      </c>
      <c r="I14" s="5">
        <v>6</v>
      </c>
      <c r="J14" s="5">
        <v>6</v>
      </c>
      <c r="K14" s="5">
        <v>19</v>
      </c>
      <c r="L14" s="6">
        <f t="shared" si="3"/>
        <v>39</v>
      </c>
      <c r="M14" s="2" t="s">
        <v>18</v>
      </c>
      <c r="N14" s="1">
        <v>7</v>
      </c>
      <c r="O14" s="1">
        <v>6</v>
      </c>
      <c r="P14" s="1">
        <v>7</v>
      </c>
      <c r="Q14" s="1">
        <v>20</v>
      </c>
      <c r="R14">
        <f t="shared" si="0"/>
        <v>40</v>
      </c>
      <c r="S14" s="7" t="s">
        <v>93</v>
      </c>
      <c r="T14" s="7">
        <f>E23</f>
        <v>17</v>
      </c>
      <c r="U14" s="7">
        <f>K14</f>
        <v>19</v>
      </c>
      <c r="V14" s="7">
        <f>Q13</f>
        <v>21</v>
      </c>
      <c r="W14" s="7">
        <f t="shared" si="4"/>
        <v>57</v>
      </c>
      <c r="X14" s="8">
        <f t="shared" si="1"/>
        <v>3.0047443331576173E-2</v>
      </c>
      <c r="Y14" t="s">
        <v>154</v>
      </c>
      <c r="Z14">
        <f>AD40</f>
        <v>20</v>
      </c>
      <c r="AA14" s="19">
        <f t="shared" si="5"/>
        <v>20</v>
      </c>
      <c r="AB14" s="20">
        <f t="shared" si="6"/>
        <v>57</v>
      </c>
      <c r="AC14" s="24">
        <v>-1</v>
      </c>
      <c r="AD14" s="23">
        <v>0.16</v>
      </c>
      <c r="AE14">
        <v>3000</v>
      </c>
      <c r="AF14" s="10">
        <v>1.8525E-2</v>
      </c>
      <c r="AG14">
        <v>-2</v>
      </c>
      <c r="AJ14" s="10"/>
      <c r="AK14" s="13" t="s">
        <v>125</v>
      </c>
      <c r="AL14" s="13">
        <v>17</v>
      </c>
      <c r="AM14" s="13">
        <v>16390.277777777777</v>
      </c>
      <c r="AN14" s="13"/>
      <c r="AO14" s="13"/>
      <c r="AP14" s="13"/>
      <c r="AU14" s="13" t="s">
        <v>125</v>
      </c>
      <c r="AV14" s="13">
        <v>17</v>
      </c>
      <c r="AW14" s="13">
        <v>16390.277777777777</v>
      </c>
      <c r="AX14" s="13"/>
      <c r="AY14" s="13"/>
      <c r="AZ14" s="13"/>
      <c r="BE14" s="13" t="s">
        <v>125</v>
      </c>
      <c r="BF14" s="13">
        <v>17</v>
      </c>
      <c r="BG14" s="13">
        <v>16390.277777777777</v>
      </c>
      <c r="BH14" s="13"/>
      <c r="BI14" s="13"/>
      <c r="BJ14" s="13"/>
      <c r="BO14" s="13" t="s">
        <v>125</v>
      </c>
      <c r="BP14" s="13">
        <v>17</v>
      </c>
      <c r="BQ14" s="13">
        <v>16390.277777777777</v>
      </c>
      <c r="BR14" s="13"/>
      <c r="BS14" s="13"/>
      <c r="BT14" s="13"/>
      <c r="BY14" s="13" t="s">
        <v>125</v>
      </c>
      <c r="BZ14" s="13">
        <v>17</v>
      </c>
      <c r="CA14" s="13">
        <v>16390.277777777777</v>
      </c>
      <c r="CB14" s="13"/>
      <c r="CC14" s="13"/>
      <c r="CD14" s="13"/>
      <c r="CJ14" s="13"/>
      <c r="CK14" s="13"/>
      <c r="CL14" s="13"/>
      <c r="CM14" s="13"/>
      <c r="CN14" s="13"/>
      <c r="CO14" s="13"/>
      <c r="DA14" s="13"/>
      <c r="DB14" s="13"/>
      <c r="DC14" s="13"/>
      <c r="DD14" s="13"/>
      <c r="DE14" s="13"/>
      <c r="DF14" s="13"/>
    </row>
    <row r="15" spans="1:113" ht="29.4" thickBot="1" x14ac:dyDescent="0.35">
      <c r="A15" s="2" t="s">
        <v>49</v>
      </c>
      <c r="B15" s="5">
        <v>6</v>
      </c>
      <c r="C15" s="5">
        <v>2</v>
      </c>
      <c r="D15" s="5">
        <v>5</v>
      </c>
      <c r="E15" s="5">
        <v>13</v>
      </c>
      <c r="F15" s="6">
        <f t="shared" si="2"/>
        <v>27</v>
      </c>
      <c r="G15" s="2" t="s">
        <v>13</v>
      </c>
      <c r="H15" s="5">
        <v>7</v>
      </c>
      <c r="I15" s="5">
        <v>4</v>
      </c>
      <c r="J15" s="5">
        <v>6</v>
      </c>
      <c r="K15" s="5">
        <v>17</v>
      </c>
      <c r="L15" s="6">
        <f t="shared" si="3"/>
        <v>35</v>
      </c>
      <c r="M15" s="2" t="s">
        <v>17</v>
      </c>
      <c r="N15" s="1">
        <v>7</v>
      </c>
      <c r="O15" s="1">
        <v>3</v>
      </c>
      <c r="P15" s="1">
        <v>5</v>
      </c>
      <c r="Q15" s="1">
        <v>15</v>
      </c>
      <c r="R15">
        <f t="shared" si="0"/>
        <v>32</v>
      </c>
      <c r="S15" s="7" t="s">
        <v>94</v>
      </c>
      <c r="T15" s="7">
        <f>E15</f>
        <v>13</v>
      </c>
      <c r="U15" s="7">
        <f>K20</f>
        <v>18</v>
      </c>
      <c r="V15" s="7">
        <f>Q14</f>
        <v>20</v>
      </c>
      <c r="W15" s="7">
        <f t="shared" si="4"/>
        <v>51</v>
      </c>
      <c r="X15" s="8">
        <f t="shared" si="1"/>
        <v>2.6884554559831311E-2</v>
      </c>
      <c r="Y15" s="4" t="s">
        <v>156</v>
      </c>
      <c r="Z15" s="4">
        <f>AD31</f>
        <v>20</v>
      </c>
      <c r="AA15" s="21">
        <f t="shared" si="5"/>
        <v>20</v>
      </c>
      <c r="AB15" s="20">
        <f t="shared" si="6"/>
        <v>51</v>
      </c>
      <c r="AC15" s="17">
        <v>0</v>
      </c>
      <c r="AD15" s="23">
        <v>5.0000000000000001E-3</v>
      </c>
      <c r="AE15">
        <v>2000</v>
      </c>
      <c r="AF15" s="10">
        <v>2.2133333333333335E-2</v>
      </c>
      <c r="AG15">
        <v>-1</v>
      </c>
      <c r="AJ15" s="10"/>
    </row>
    <row r="16" spans="1:113" ht="15" x14ac:dyDescent="0.3">
      <c r="A16" s="2" t="s">
        <v>38</v>
      </c>
      <c r="B16" s="5">
        <v>5</v>
      </c>
      <c r="C16" s="5">
        <v>4</v>
      </c>
      <c r="D16" s="5">
        <v>10</v>
      </c>
      <c r="E16" s="5">
        <v>19</v>
      </c>
      <c r="F16" s="6">
        <f t="shared" si="2"/>
        <v>33</v>
      </c>
      <c r="G16" s="2" t="s">
        <v>14</v>
      </c>
      <c r="H16" s="5">
        <v>6</v>
      </c>
      <c r="I16" s="5">
        <v>6</v>
      </c>
      <c r="J16" s="5">
        <v>1</v>
      </c>
      <c r="K16" s="5">
        <v>13</v>
      </c>
      <c r="L16" s="6">
        <f t="shared" si="3"/>
        <v>31</v>
      </c>
      <c r="M16" s="2" t="s">
        <v>11</v>
      </c>
      <c r="N16" s="1">
        <v>6</v>
      </c>
      <c r="O16" s="1">
        <v>7</v>
      </c>
      <c r="P16" s="1">
        <v>7</v>
      </c>
      <c r="Q16" s="1">
        <v>20</v>
      </c>
      <c r="R16">
        <f t="shared" si="0"/>
        <v>39</v>
      </c>
      <c r="S16" s="7" t="s">
        <v>98</v>
      </c>
      <c r="T16" s="7">
        <f>E30</f>
        <v>13</v>
      </c>
      <c r="U16" s="7">
        <f>K16</f>
        <v>13</v>
      </c>
      <c r="V16" s="7">
        <f>Q20</f>
        <v>10</v>
      </c>
      <c r="W16" s="7">
        <f t="shared" si="4"/>
        <v>36</v>
      </c>
      <c r="X16" s="8">
        <f t="shared" si="1"/>
        <v>1.8977332630469163E-2</v>
      </c>
      <c r="Y16" t="s">
        <v>155</v>
      </c>
      <c r="Z16">
        <f>AD37</f>
        <v>11</v>
      </c>
      <c r="AA16" s="19">
        <f t="shared" si="5"/>
        <v>11</v>
      </c>
      <c r="AB16" s="20">
        <f t="shared" si="6"/>
        <v>36</v>
      </c>
      <c r="AC16" s="17">
        <v>0</v>
      </c>
      <c r="AD16" s="23">
        <v>0.15</v>
      </c>
      <c r="AE16">
        <v>1000</v>
      </c>
      <c r="AF16" s="10">
        <v>4.0566666666666668E-2</v>
      </c>
      <c r="AG16">
        <v>-1</v>
      </c>
      <c r="AJ16" s="10"/>
      <c r="AK16" s="14"/>
      <c r="AL16" s="14" t="s">
        <v>143</v>
      </c>
      <c r="AM16" s="14" t="s">
        <v>132</v>
      </c>
      <c r="AN16" s="14" t="s">
        <v>144</v>
      </c>
      <c r="AO16" s="14" t="s">
        <v>145</v>
      </c>
      <c r="AP16" s="14" t="s">
        <v>146</v>
      </c>
      <c r="AQ16" s="14" t="s">
        <v>147</v>
      </c>
      <c r="AR16" s="14" t="s">
        <v>148</v>
      </c>
      <c r="AS16" s="14" t="s">
        <v>149</v>
      </c>
      <c r="AT16" s="14"/>
      <c r="AU16" s="14"/>
      <c r="AV16" s="14" t="s">
        <v>143</v>
      </c>
      <c r="AW16" s="14" t="s">
        <v>132</v>
      </c>
      <c r="AX16" s="14" t="s">
        <v>144</v>
      </c>
      <c r="AY16" s="14" t="s">
        <v>145</v>
      </c>
      <c r="AZ16" s="14" t="s">
        <v>146</v>
      </c>
      <c r="BA16" s="14" t="s">
        <v>147</v>
      </c>
      <c r="BB16" s="14" t="s">
        <v>148</v>
      </c>
      <c r="BC16" s="14" t="s">
        <v>149</v>
      </c>
      <c r="BD16" s="14"/>
      <c r="BE16" s="14"/>
      <c r="BF16" s="14" t="s">
        <v>143</v>
      </c>
      <c r="BG16" s="14" t="s">
        <v>132</v>
      </c>
      <c r="BH16" s="14" t="s">
        <v>144</v>
      </c>
      <c r="BI16" s="14" t="s">
        <v>145</v>
      </c>
      <c r="BJ16" s="14" t="s">
        <v>146</v>
      </c>
      <c r="BK16" s="14" t="s">
        <v>147</v>
      </c>
      <c r="BL16" s="14" t="s">
        <v>148</v>
      </c>
      <c r="BM16" s="14" t="s">
        <v>149</v>
      </c>
      <c r="BN16" s="14"/>
      <c r="BO16" s="14"/>
      <c r="BP16" s="14" t="s">
        <v>143</v>
      </c>
      <c r="BQ16" s="14" t="s">
        <v>132</v>
      </c>
      <c r="BR16" s="14" t="s">
        <v>144</v>
      </c>
      <c r="BS16" s="14" t="s">
        <v>145</v>
      </c>
      <c r="BT16" s="14" t="s">
        <v>146</v>
      </c>
      <c r="BU16" s="14" t="s">
        <v>147</v>
      </c>
      <c r="BV16" s="14" t="s">
        <v>148</v>
      </c>
      <c r="BW16" s="14" t="s">
        <v>149</v>
      </c>
      <c r="BX16" s="14"/>
      <c r="BY16" s="14"/>
      <c r="BZ16" s="14" t="s">
        <v>143</v>
      </c>
      <c r="CA16" s="14" t="s">
        <v>132</v>
      </c>
      <c r="CB16" s="14" t="s">
        <v>144</v>
      </c>
      <c r="CC16" s="14" t="s">
        <v>145</v>
      </c>
      <c r="CD16" s="14" t="s">
        <v>146</v>
      </c>
      <c r="CE16" s="14" t="s">
        <v>147</v>
      </c>
      <c r="CF16" s="14" t="s">
        <v>148</v>
      </c>
      <c r="CG16" s="14" t="s">
        <v>149</v>
      </c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DA16" s="14"/>
      <c r="DB16" s="14"/>
      <c r="DC16" s="14"/>
      <c r="DD16" s="14"/>
      <c r="DE16" s="14"/>
      <c r="DF16" s="14"/>
      <c r="DG16" s="14"/>
      <c r="DH16" s="14"/>
      <c r="DI16" s="14"/>
    </row>
    <row r="17" spans="1:113" ht="28.8" x14ac:dyDescent="0.3">
      <c r="A17" s="2" t="s">
        <v>45</v>
      </c>
      <c r="B17" s="5">
        <v>5</v>
      </c>
      <c r="C17" s="5">
        <v>3</v>
      </c>
      <c r="D17" s="5">
        <v>7</v>
      </c>
      <c r="E17" s="5">
        <v>15</v>
      </c>
      <c r="F17" s="6">
        <f t="shared" si="2"/>
        <v>28</v>
      </c>
      <c r="G17" s="2" t="s">
        <v>15</v>
      </c>
      <c r="H17" s="5">
        <v>6</v>
      </c>
      <c r="I17" s="5">
        <v>3</v>
      </c>
      <c r="J17" s="5">
        <v>2</v>
      </c>
      <c r="K17" s="5">
        <v>11</v>
      </c>
      <c r="L17" s="6">
        <f t="shared" si="3"/>
        <v>26</v>
      </c>
      <c r="M17" s="2" t="s">
        <v>7</v>
      </c>
      <c r="N17" s="1">
        <v>6</v>
      </c>
      <c r="O17" s="1">
        <v>4</v>
      </c>
      <c r="P17" s="1">
        <v>10</v>
      </c>
      <c r="Q17" s="1">
        <v>20</v>
      </c>
      <c r="R17">
        <f t="shared" si="0"/>
        <v>36</v>
      </c>
      <c r="S17" s="7" t="s">
        <v>99</v>
      </c>
      <c r="T17" s="7">
        <f>E19</f>
        <v>13</v>
      </c>
      <c r="U17" s="7">
        <f>K17</f>
        <v>11</v>
      </c>
      <c r="V17" s="7">
        <f>Q23</f>
        <v>9</v>
      </c>
      <c r="W17" s="7">
        <f t="shared" si="4"/>
        <v>33</v>
      </c>
      <c r="X17" s="8">
        <f t="shared" si="1"/>
        <v>1.739588824459673E-2</v>
      </c>
      <c r="Y17" t="s">
        <v>154</v>
      </c>
      <c r="Z17">
        <f>AD64</f>
        <v>6</v>
      </c>
      <c r="AA17" s="19">
        <f t="shared" si="5"/>
        <v>6</v>
      </c>
      <c r="AB17" s="20">
        <f t="shared" si="6"/>
        <v>33</v>
      </c>
      <c r="AC17" s="17">
        <v>0</v>
      </c>
      <c r="AD17" s="23">
        <v>0.08</v>
      </c>
      <c r="AE17">
        <v>500</v>
      </c>
      <c r="AF17" s="10">
        <v>-3.3333333333333132E-4</v>
      </c>
      <c r="AG17">
        <v>-2</v>
      </c>
      <c r="AJ17" s="10"/>
      <c r="AK17" t="s">
        <v>137</v>
      </c>
      <c r="AL17">
        <v>0.62430691253990878</v>
      </c>
      <c r="AM17">
        <v>4.6924471115214423</v>
      </c>
      <c r="AN17">
        <v>0.13304506107421812</v>
      </c>
      <c r="AO17">
        <v>0.89656042992400786</v>
      </c>
      <c r="AP17">
        <v>-9.7036995444336593</v>
      </c>
      <c r="AQ17">
        <v>10.952313369513478</v>
      </c>
      <c r="AR17">
        <v>-9.7036995444336593</v>
      </c>
      <c r="AS17">
        <v>10.952313369513478</v>
      </c>
      <c r="AU17" t="s">
        <v>137</v>
      </c>
      <c r="AV17">
        <v>0.60923748304904279</v>
      </c>
      <c r="AW17">
        <v>4.4201558041846214</v>
      </c>
      <c r="AX17">
        <v>0.13783167608532473</v>
      </c>
      <c r="AY17">
        <v>0.89265921931806536</v>
      </c>
      <c r="AZ17">
        <v>-9.0214546922364764</v>
      </c>
      <c r="BA17">
        <v>10.239929658334562</v>
      </c>
      <c r="BB17">
        <v>-9.0214546922364764</v>
      </c>
      <c r="BC17">
        <v>10.239929658334562</v>
      </c>
      <c r="BE17" t="s">
        <v>137</v>
      </c>
      <c r="BF17">
        <v>-0.57872472044390988</v>
      </c>
      <c r="BG17">
        <v>2.7640633977027109</v>
      </c>
      <c r="BH17">
        <v>-0.20937461887629058</v>
      </c>
      <c r="BI17">
        <v>0.83740115633684264</v>
      </c>
      <c r="BJ17">
        <v>-6.5501206493168977</v>
      </c>
      <c r="BK17">
        <v>5.3926712084290775</v>
      </c>
      <c r="BL17">
        <v>-6.5501206493168977</v>
      </c>
      <c r="BM17">
        <v>5.3926712084290775</v>
      </c>
      <c r="BO17" t="s">
        <v>137</v>
      </c>
      <c r="BP17">
        <v>0.25996441286252381</v>
      </c>
      <c r="BQ17">
        <v>2.3084581275874143</v>
      </c>
      <c r="BR17">
        <v>0.11261387406416352</v>
      </c>
      <c r="BS17">
        <v>0.91193549449876543</v>
      </c>
      <c r="BT17">
        <v>-4.6911858488026228</v>
      </c>
      <c r="BU17">
        <v>5.2111146745276704</v>
      </c>
      <c r="BV17">
        <v>-4.6911858488026228</v>
      </c>
      <c r="BW17">
        <v>5.2111146745276704</v>
      </c>
      <c r="BY17" t="s">
        <v>137</v>
      </c>
      <c r="BZ17">
        <v>0.50920391986751667</v>
      </c>
      <c r="CA17">
        <v>2.3362215751846667</v>
      </c>
      <c r="CB17">
        <v>0.21796045600994274</v>
      </c>
      <c r="CC17">
        <v>0.83039729237944393</v>
      </c>
      <c r="CD17">
        <v>-4.4703344948867807</v>
      </c>
      <c r="CE17">
        <v>5.488742334621814</v>
      </c>
      <c r="CF17">
        <v>-4.4703344948867807</v>
      </c>
      <c r="CG17">
        <v>5.488742334621814</v>
      </c>
    </row>
    <row r="18" spans="1:113" ht="15" x14ac:dyDescent="0.3">
      <c r="A18" s="2" t="s">
        <v>40</v>
      </c>
      <c r="B18" s="5">
        <v>4</v>
      </c>
      <c r="C18" s="5">
        <v>10</v>
      </c>
      <c r="D18" s="5">
        <v>6</v>
      </c>
      <c r="E18" s="5">
        <v>20</v>
      </c>
      <c r="F18" s="6">
        <f t="shared" si="2"/>
        <v>38</v>
      </c>
      <c r="G18" s="2" t="s">
        <v>16</v>
      </c>
      <c r="H18" s="5">
        <v>5</v>
      </c>
      <c r="I18" s="5">
        <v>3</v>
      </c>
      <c r="J18" s="5">
        <v>2</v>
      </c>
      <c r="K18" s="5">
        <v>10</v>
      </c>
      <c r="L18" s="6">
        <f t="shared" si="3"/>
        <v>23</v>
      </c>
      <c r="M18" s="2" t="s">
        <v>23</v>
      </c>
      <c r="N18" s="1">
        <v>4</v>
      </c>
      <c r="O18" s="1">
        <v>5</v>
      </c>
      <c r="P18" s="1">
        <v>5</v>
      </c>
      <c r="Q18" s="1">
        <v>14</v>
      </c>
      <c r="R18">
        <f t="shared" si="0"/>
        <v>27</v>
      </c>
      <c r="S18" s="7" t="s">
        <v>102</v>
      </c>
      <c r="T18" s="7">
        <f>E28</f>
        <v>18</v>
      </c>
      <c r="U18" s="7">
        <f>K21</f>
        <v>22</v>
      </c>
      <c r="V18" s="7">
        <f>Q12</f>
        <v>24</v>
      </c>
      <c r="W18" s="7">
        <f t="shared" si="4"/>
        <v>64</v>
      </c>
      <c r="X18" s="8">
        <f t="shared" si="1"/>
        <v>3.3737480231945179E-2</v>
      </c>
      <c r="Y18" t="s">
        <v>154</v>
      </c>
      <c r="Z18">
        <f>AD32</f>
        <v>27</v>
      </c>
      <c r="AA18" s="21">
        <f t="shared" si="5"/>
        <v>27</v>
      </c>
      <c r="AB18" s="20">
        <f t="shared" si="6"/>
        <v>64</v>
      </c>
      <c r="AC18" s="17">
        <v>0</v>
      </c>
      <c r="AD18" s="23">
        <v>0.06</v>
      </c>
      <c r="AE18">
        <v>60000</v>
      </c>
      <c r="AF18" s="10">
        <v>1.285E-2</v>
      </c>
      <c r="AG18">
        <v>-2</v>
      </c>
      <c r="AJ18" s="10"/>
      <c r="AK18" t="s">
        <v>182</v>
      </c>
      <c r="AL18">
        <v>0.37796729891822212</v>
      </c>
      <c r="AM18">
        <v>2.7621722342900314E-2</v>
      </c>
      <c r="AN18">
        <v>13.683697715373352</v>
      </c>
      <c r="AO18">
        <v>2.984717301072097E-8</v>
      </c>
      <c r="AP18">
        <v>0.31717229794532686</v>
      </c>
      <c r="AQ18">
        <v>0.43876229989111737</v>
      </c>
      <c r="AR18">
        <v>0.31717229794532686</v>
      </c>
      <c r="AS18">
        <v>0.43876229989111737</v>
      </c>
      <c r="AU18" t="s">
        <v>182</v>
      </c>
      <c r="AV18">
        <v>0.37788811766820457</v>
      </c>
      <c r="AW18">
        <v>2.6106289381005222E-2</v>
      </c>
      <c r="AX18">
        <v>14.47498386895051</v>
      </c>
      <c r="AY18">
        <v>5.8370467903380462E-9</v>
      </c>
      <c r="AZ18">
        <v>0.32100739942986506</v>
      </c>
      <c r="BA18">
        <v>0.43476883590654408</v>
      </c>
      <c r="BB18">
        <v>0.32100739942986506</v>
      </c>
      <c r="BC18">
        <v>0.43476883590654408</v>
      </c>
      <c r="BE18" t="s">
        <v>182</v>
      </c>
      <c r="BF18">
        <v>0.37933701049056334</v>
      </c>
      <c r="BG18">
        <v>2.4897640835777252E-2</v>
      </c>
      <c r="BH18">
        <v>15.235861622096584</v>
      </c>
      <c r="BI18">
        <v>1.1386398319863797E-9</v>
      </c>
      <c r="BJ18">
        <v>0.32554892760908205</v>
      </c>
      <c r="BK18">
        <v>0.43312509337204463</v>
      </c>
      <c r="BL18">
        <v>0.32554892760908205</v>
      </c>
      <c r="BM18">
        <v>0.43312509337204463</v>
      </c>
      <c r="BO18" t="s">
        <v>182</v>
      </c>
      <c r="BP18">
        <v>0.38621674370314113</v>
      </c>
      <c r="BQ18">
        <v>2.143411523445898E-2</v>
      </c>
      <c r="BR18">
        <v>18.018786382291726</v>
      </c>
      <c r="BS18">
        <v>4.4007848127229985E-11</v>
      </c>
      <c r="BT18">
        <v>0.34024513868097728</v>
      </c>
      <c r="BU18">
        <v>0.43218834872530498</v>
      </c>
      <c r="BV18">
        <v>0.34024513868097728</v>
      </c>
      <c r="BW18">
        <v>0.43218834872530498</v>
      </c>
      <c r="BY18" t="s">
        <v>182</v>
      </c>
      <c r="BZ18">
        <v>0.37102494962698196</v>
      </c>
      <c r="CA18">
        <v>1.7713841024969847E-2</v>
      </c>
      <c r="CB18">
        <v>20.945482637220039</v>
      </c>
      <c r="CC18">
        <v>1.6140454037938854E-12</v>
      </c>
      <c r="CD18">
        <v>0.3332687912241919</v>
      </c>
      <c r="CE18">
        <v>0.40878110802977202</v>
      </c>
      <c r="CF18">
        <v>0.3332687912241919</v>
      </c>
      <c r="CG18">
        <v>0.40878110802977202</v>
      </c>
    </row>
    <row r="19" spans="1:113" ht="29.4" thickBot="1" x14ac:dyDescent="0.35">
      <c r="A19" s="2" t="s">
        <v>41</v>
      </c>
      <c r="B19" s="5">
        <v>4</v>
      </c>
      <c r="C19" s="5">
        <v>5</v>
      </c>
      <c r="D19" s="5">
        <v>4</v>
      </c>
      <c r="E19" s="5">
        <v>13</v>
      </c>
      <c r="F19" s="6">
        <f t="shared" si="2"/>
        <v>26</v>
      </c>
      <c r="G19" s="2" t="s">
        <v>17</v>
      </c>
      <c r="H19" s="5">
        <v>5</v>
      </c>
      <c r="I19" s="5">
        <v>2</v>
      </c>
      <c r="J19" s="5">
        <v>4</v>
      </c>
      <c r="K19" s="5">
        <v>11</v>
      </c>
      <c r="L19" s="6">
        <f t="shared" si="3"/>
        <v>23</v>
      </c>
      <c r="M19" s="2" t="s">
        <v>24</v>
      </c>
      <c r="N19" s="1">
        <v>4</v>
      </c>
      <c r="O19" s="1">
        <v>4</v>
      </c>
      <c r="P19" s="1">
        <v>3</v>
      </c>
      <c r="Q19" s="1">
        <v>11</v>
      </c>
      <c r="R19">
        <f t="shared" si="0"/>
        <v>23</v>
      </c>
      <c r="S19" s="7" t="s">
        <v>101</v>
      </c>
      <c r="T19" s="7">
        <f>E17</f>
        <v>15</v>
      </c>
      <c r="U19" s="7">
        <f>K19</f>
        <v>11</v>
      </c>
      <c r="V19" s="7">
        <f>Q15</f>
        <v>15</v>
      </c>
      <c r="W19" s="7">
        <f t="shared" si="4"/>
        <v>41</v>
      </c>
      <c r="X19" s="8">
        <f t="shared" si="1"/>
        <v>2.161307327358988E-2</v>
      </c>
      <c r="Y19" t="s">
        <v>154</v>
      </c>
      <c r="Z19">
        <f>AD52</f>
        <v>9</v>
      </c>
      <c r="AA19" s="19">
        <f t="shared" si="5"/>
        <v>9</v>
      </c>
      <c r="AB19" s="20">
        <f t="shared" si="6"/>
        <v>41</v>
      </c>
      <c r="AC19" s="17">
        <v>0</v>
      </c>
      <c r="AD19" s="23">
        <v>0.17</v>
      </c>
      <c r="AE19">
        <v>500</v>
      </c>
      <c r="AF19" s="10">
        <v>0</v>
      </c>
      <c r="AG19">
        <v>-2</v>
      </c>
      <c r="AJ19" s="10"/>
      <c r="AK19" t="s">
        <v>153</v>
      </c>
      <c r="AL19">
        <v>-12.607856269220376</v>
      </c>
      <c r="AM19">
        <v>39.449519886050481</v>
      </c>
      <c r="AN19">
        <v>-0.3195946694823672</v>
      </c>
      <c r="AO19">
        <v>0.75526334584225363</v>
      </c>
      <c r="AP19">
        <v>-99.435664111157465</v>
      </c>
      <c r="AQ19">
        <v>74.21995157271671</v>
      </c>
      <c r="AR19">
        <v>-99.435664111157465</v>
      </c>
      <c r="AS19">
        <v>74.21995157271671</v>
      </c>
      <c r="AU19" t="s">
        <v>153</v>
      </c>
      <c r="AV19">
        <v>-12.803225027744139</v>
      </c>
      <c r="AW19">
        <v>36.302588180335654</v>
      </c>
      <c r="AX19">
        <v>-0.35268077758376953</v>
      </c>
      <c r="AY19">
        <v>0.73044485165768203</v>
      </c>
      <c r="AZ19">
        <v>-91.899769905185337</v>
      </c>
      <c r="BA19">
        <v>66.29331984969707</v>
      </c>
      <c r="BB19">
        <v>-91.899769905185337</v>
      </c>
      <c r="BC19">
        <v>66.29331984969707</v>
      </c>
      <c r="BE19" t="s">
        <v>169</v>
      </c>
      <c r="BF19">
        <v>-4.2153579180878883E-5</v>
      </c>
      <c r="BG19">
        <v>5.4805177327702064E-5</v>
      </c>
      <c r="BH19">
        <v>-0.76915323033854599</v>
      </c>
      <c r="BI19">
        <v>0.45555037157049916</v>
      </c>
      <c r="BJ19">
        <v>-1.6055296649153169E-4</v>
      </c>
      <c r="BK19">
        <v>7.6245808129773941E-5</v>
      </c>
      <c r="BL19">
        <v>-1.6055296649153169E-4</v>
      </c>
      <c r="BM19">
        <v>7.6245808129773941E-5</v>
      </c>
      <c r="BO19" t="s">
        <v>169</v>
      </c>
      <c r="BP19">
        <v>-5.738802414241522E-5</v>
      </c>
      <c r="BQ19">
        <v>4.710011998348538E-5</v>
      </c>
      <c r="BR19">
        <v>-1.2184262834688546</v>
      </c>
      <c r="BS19">
        <v>0.24319694566907923</v>
      </c>
      <c r="BT19">
        <v>-1.5840773448232601E-4</v>
      </c>
      <c r="BU19">
        <v>4.3631686197495577E-5</v>
      </c>
      <c r="BV19">
        <v>-1.5840773448232601E-4</v>
      </c>
      <c r="BW19">
        <v>4.3631686197495577E-5</v>
      </c>
      <c r="BY19" s="13" t="s">
        <v>152</v>
      </c>
      <c r="BZ19" s="13">
        <v>7.0065886906636861</v>
      </c>
      <c r="CA19" s="13">
        <v>1.7177705358492139</v>
      </c>
      <c r="CB19" s="13">
        <v>4.0788851272267515</v>
      </c>
      <c r="CC19" s="13">
        <v>9.8765951180283026E-4</v>
      </c>
      <c r="CD19" s="13">
        <v>3.3452474626519093</v>
      </c>
      <c r="CE19" s="13">
        <v>10.667929918675462</v>
      </c>
      <c r="CF19" s="13">
        <v>3.3452474626519093</v>
      </c>
      <c r="CG19" s="13">
        <v>10.667929918675462</v>
      </c>
    </row>
    <row r="20" spans="1:113" ht="29.4" thickBot="1" x14ac:dyDescent="0.35">
      <c r="A20" s="2" t="s">
        <v>48</v>
      </c>
      <c r="B20" s="5">
        <v>4</v>
      </c>
      <c r="C20" s="5">
        <v>4</v>
      </c>
      <c r="D20" s="5">
        <v>3</v>
      </c>
      <c r="E20" s="5">
        <v>11</v>
      </c>
      <c r="F20" s="6">
        <f t="shared" si="2"/>
        <v>23</v>
      </c>
      <c r="G20" s="2" t="s">
        <v>18</v>
      </c>
      <c r="H20" s="5">
        <v>4</v>
      </c>
      <c r="I20" s="5">
        <v>9</v>
      </c>
      <c r="J20" s="5">
        <v>5</v>
      </c>
      <c r="K20" s="5">
        <v>18</v>
      </c>
      <c r="L20" s="6">
        <f t="shared" si="3"/>
        <v>35</v>
      </c>
      <c r="M20" s="2" t="s">
        <v>14</v>
      </c>
      <c r="N20" s="1">
        <v>4</v>
      </c>
      <c r="O20" s="1">
        <v>4</v>
      </c>
      <c r="P20" s="1">
        <v>2</v>
      </c>
      <c r="Q20" s="1">
        <v>10</v>
      </c>
      <c r="R20">
        <f t="shared" si="0"/>
        <v>22</v>
      </c>
      <c r="S20" t="s">
        <v>104</v>
      </c>
      <c r="T20">
        <f>F13</f>
        <v>32</v>
      </c>
      <c r="U20">
        <f>L25</f>
        <v>15</v>
      </c>
      <c r="V20">
        <f>R29</f>
        <v>15</v>
      </c>
      <c r="W20">
        <f>SUM(T20:V20)</f>
        <v>62</v>
      </c>
      <c r="X20" s="8"/>
      <c r="Z20">
        <v>24</v>
      </c>
      <c r="AA20" s="9"/>
      <c r="AC20">
        <f>SUM(AG2:AG19)</f>
        <v>-16</v>
      </c>
      <c r="AF20" t="e">
        <f>SUM(#REF!)</f>
        <v>#REF!</v>
      </c>
      <c r="AK20" t="s">
        <v>169</v>
      </c>
      <c r="AL20">
        <v>-4.107155956464975E-5</v>
      </c>
      <c r="AM20">
        <v>6.0302622109953341E-5</v>
      </c>
      <c r="AN20">
        <v>-0.68109077395940665</v>
      </c>
      <c r="AO20">
        <v>0.50989781130866541</v>
      </c>
      <c r="AP20">
        <v>-1.7379673594327097E-4</v>
      </c>
      <c r="AQ20">
        <v>9.1653616813971479E-5</v>
      </c>
      <c r="AR20">
        <v>-1.7379673594327097E-4</v>
      </c>
      <c r="AS20">
        <v>9.1653616813971479E-5</v>
      </c>
      <c r="AT20" s="13"/>
      <c r="AU20" t="s">
        <v>169</v>
      </c>
      <c r="AV20">
        <v>-4.0884216305677143E-5</v>
      </c>
      <c r="AW20">
        <v>5.6863700633735905E-5</v>
      </c>
      <c r="AX20">
        <v>-0.71898620473218888</v>
      </c>
      <c r="AY20">
        <v>0.48591521348969413</v>
      </c>
      <c r="AZ20">
        <v>-1.6477957678881743E-4</v>
      </c>
      <c r="BA20">
        <v>8.3011144177463163E-5</v>
      </c>
      <c r="BB20">
        <v>-1.6477957678881743E-4</v>
      </c>
      <c r="BC20">
        <v>8.3011144177463163E-5</v>
      </c>
      <c r="BD20" s="13"/>
      <c r="BE20" t="s">
        <v>152</v>
      </c>
      <c r="BF20">
        <v>6.8236008562099109</v>
      </c>
      <c r="BG20">
        <v>1.7834163790092068</v>
      </c>
      <c r="BH20">
        <v>3.8261400627041593</v>
      </c>
      <c r="BI20">
        <v>2.100463525193916E-3</v>
      </c>
      <c r="BJ20">
        <v>2.9707640095760524</v>
      </c>
      <c r="BK20">
        <v>10.676437702843769</v>
      </c>
      <c r="BL20">
        <v>2.9707640095760524</v>
      </c>
      <c r="BM20">
        <v>10.676437702843769</v>
      </c>
      <c r="BN20" s="13"/>
      <c r="BO20" s="13" t="s">
        <v>152</v>
      </c>
      <c r="BP20" s="13">
        <v>6.6474714498355176</v>
      </c>
      <c r="BQ20" s="13">
        <v>1.7161783940568207</v>
      </c>
      <c r="BR20" s="13">
        <v>3.873415183908572</v>
      </c>
      <c r="BS20" s="13">
        <v>1.6878365290051156E-3</v>
      </c>
      <c r="BT20" s="13">
        <v>2.9666348761702928</v>
      </c>
      <c r="BU20" s="13">
        <v>10.328308023500743</v>
      </c>
      <c r="BV20" s="13">
        <v>2.9666348761702928</v>
      </c>
      <c r="BW20" s="13">
        <v>10.328308023500743</v>
      </c>
      <c r="BX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</row>
    <row r="21" spans="1:113" ht="29.4" thickBot="1" x14ac:dyDescent="0.35">
      <c r="A21" s="2" t="s">
        <v>62</v>
      </c>
      <c r="B21" s="5">
        <v>4</v>
      </c>
      <c r="C21" s="5">
        <v>1</v>
      </c>
      <c r="D21" s="5">
        <v>1</v>
      </c>
      <c r="E21" s="5">
        <v>6</v>
      </c>
      <c r="F21" s="6">
        <f t="shared" si="2"/>
        <v>15</v>
      </c>
      <c r="G21" s="2" t="s">
        <v>19</v>
      </c>
      <c r="H21" s="5">
        <v>4</v>
      </c>
      <c r="I21" s="5">
        <v>3</v>
      </c>
      <c r="J21" s="5">
        <v>15</v>
      </c>
      <c r="K21" s="5">
        <v>22</v>
      </c>
      <c r="L21" s="6">
        <f t="shared" si="3"/>
        <v>33</v>
      </c>
      <c r="M21" s="2" t="s">
        <v>25</v>
      </c>
      <c r="N21" s="1">
        <v>4</v>
      </c>
      <c r="O21" s="1">
        <v>2</v>
      </c>
      <c r="P21" s="1">
        <v>2</v>
      </c>
      <c r="Q21" s="1">
        <v>8</v>
      </c>
      <c r="R21">
        <f t="shared" si="0"/>
        <v>18</v>
      </c>
      <c r="S21" s="7" t="s">
        <v>118</v>
      </c>
      <c r="T21">
        <f>F13</f>
        <v>32</v>
      </c>
      <c r="U21">
        <f>L16</f>
        <v>31</v>
      </c>
      <c r="V21">
        <f>R32</f>
        <v>13</v>
      </c>
      <c r="Y21" s="16">
        <v>1</v>
      </c>
      <c r="Z21" s="11" t="s">
        <v>0</v>
      </c>
      <c r="AA21" s="16">
        <v>40</v>
      </c>
      <c r="AB21" s="16">
        <v>44</v>
      </c>
      <c r="AC21" s="16">
        <v>42</v>
      </c>
      <c r="AD21" s="16">
        <v>126</v>
      </c>
      <c r="AE21">
        <f t="shared" ref="AE21:AE66" si="7">AA21*3+AB21*2+AC21</f>
        <v>250</v>
      </c>
      <c r="AG21" t="s">
        <v>127</v>
      </c>
      <c r="AK21" t="s">
        <v>152</v>
      </c>
      <c r="AL21">
        <v>6.6459794398136172</v>
      </c>
      <c r="AM21">
        <v>2.0327651738130346</v>
      </c>
      <c r="AN21">
        <v>3.2694280310534714</v>
      </c>
      <c r="AO21">
        <v>7.4727680172688186E-3</v>
      </c>
      <c r="AP21">
        <v>2.171893458300028</v>
      </c>
      <c r="AQ21">
        <v>11.120065421327206</v>
      </c>
      <c r="AR21">
        <v>2.171893458300028</v>
      </c>
      <c r="AS21">
        <v>11.120065421327206</v>
      </c>
      <c r="AU21" t="s">
        <v>152</v>
      </c>
      <c r="AV21">
        <v>6.6530858268821023</v>
      </c>
      <c r="AW21">
        <v>1.9089339228728637</v>
      </c>
      <c r="AX21">
        <v>3.485236312878496</v>
      </c>
      <c r="AY21">
        <v>4.5027004390762468E-3</v>
      </c>
      <c r="AZ21">
        <v>2.4938761047397158</v>
      </c>
      <c r="BA21">
        <v>10.812295549024489</v>
      </c>
      <c r="BB21">
        <v>2.4938761047397158</v>
      </c>
      <c r="BC21">
        <v>10.812295549024489</v>
      </c>
      <c r="BE21" s="13" t="s">
        <v>180</v>
      </c>
      <c r="BF21" s="13">
        <v>76.676166307528717</v>
      </c>
      <c r="BG21" s="13">
        <v>130.8609005636572</v>
      </c>
      <c r="BH21" s="13">
        <v>0.58593641016729547</v>
      </c>
      <c r="BI21" s="13">
        <v>0.56795219118708928</v>
      </c>
      <c r="BJ21" s="13">
        <v>-206.03162162669048</v>
      </c>
      <c r="BK21" s="13">
        <v>359.38395424174792</v>
      </c>
      <c r="BL21" s="13">
        <v>-206.03162162669048</v>
      </c>
      <c r="BM21" s="13">
        <v>359.38395424174792</v>
      </c>
      <c r="CS21" s="13"/>
      <c r="CT21" s="13"/>
      <c r="DA21" s="13"/>
      <c r="DB21" s="13"/>
      <c r="DC21" s="13"/>
      <c r="DD21" s="13"/>
      <c r="DE21" s="13"/>
      <c r="DF21" s="13"/>
      <c r="DG21" s="13"/>
      <c r="DH21" s="13"/>
      <c r="DI21" s="13"/>
    </row>
    <row r="22" spans="1:113" ht="29.4" thickBot="1" x14ac:dyDescent="0.35">
      <c r="A22" s="2" t="s">
        <v>52</v>
      </c>
      <c r="B22" s="5">
        <v>4</v>
      </c>
      <c r="C22" s="5">
        <v>0</v>
      </c>
      <c r="D22" s="5">
        <v>3</v>
      </c>
      <c r="E22" s="5">
        <v>7</v>
      </c>
      <c r="F22" s="6">
        <f t="shared" si="2"/>
        <v>15</v>
      </c>
      <c r="G22" s="2" t="s">
        <v>68</v>
      </c>
      <c r="H22" s="5">
        <v>4</v>
      </c>
      <c r="I22" s="5">
        <v>2</v>
      </c>
      <c r="J22" s="5">
        <v>7</v>
      </c>
      <c r="K22" s="5">
        <v>13</v>
      </c>
      <c r="L22" s="6">
        <f t="shared" si="3"/>
        <v>23</v>
      </c>
      <c r="R22">
        <f t="shared" si="0"/>
        <v>0</v>
      </c>
      <c r="S22" s="7" t="s">
        <v>120</v>
      </c>
      <c r="T22">
        <f>F26</f>
        <v>16</v>
      </c>
      <c r="U22">
        <f>L20</f>
        <v>35</v>
      </c>
      <c r="X22">
        <f>SUM(Z2:Z19)</f>
        <v>713</v>
      </c>
      <c r="Y22" s="16">
        <v>2</v>
      </c>
      <c r="Z22" s="11" t="s">
        <v>2</v>
      </c>
      <c r="AA22" s="16">
        <v>40</v>
      </c>
      <c r="AB22" s="16">
        <v>27</v>
      </c>
      <c r="AC22" s="16">
        <v>24</v>
      </c>
      <c r="AD22" s="16">
        <v>91</v>
      </c>
      <c r="AE22">
        <f t="shared" si="7"/>
        <v>198</v>
      </c>
      <c r="AF22" s="5"/>
      <c r="AK22" t="s">
        <v>168</v>
      </c>
      <c r="AL22">
        <v>3.6775055644446018E-2</v>
      </c>
      <c r="AM22">
        <v>2.0501246159735689</v>
      </c>
      <c r="AN22">
        <v>1.7937961116076925E-2</v>
      </c>
      <c r="AO22">
        <v>0.98600957629390629</v>
      </c>
      <c r="AP22">
        <v>-4.4755188004519484</v>
      </c>
      <c r="AQ22">
        <v>4.5490689117408403</v>
      </c>
      <c r="AR22">
        <v>-4.4755188004519484</v>
      </c>
      <c r="AS22">
        <v>4.5490689117408403</v>
      </c>
      <c r="AU22" s="13" t="s">
        <v>180</v>
      </c>
      <c r="AV22" s="13">
        <v>76.562472047438078</v>
      </c>
      <c r="AW22" s="13">
        <v>135.50426764773846</v>
      </c>
      <c r="AX22" s="13">
        <v>0.56501889849309028</v>
      </c>
      <c r="AY22" s="13">
        <v>0.58247007981920196</v>
      </c>
      <c r="AZ22" s="13">
        <v>-218.67596477811645</v>
      </c>
      <c r="BA22" s="13">
        <v>371.80090887299258</v>
      </c>
      <c r="BB22" s="13">
        <v>-218.67596477811645</v>
      </c>
      <c r="BC22" s="13">
        <v>371.80090887299258</v>
      </c>
    </row>
    <row r="23" spans="1:113" ht="29.4" thickBot="1" x14ac:dyDescent="0.35">
      <c r="A23" s="2" t="s">
        <v>22</v>
      </c>
      <c r="B23" s="5">
        <v>3</v>
      </c>
      <c r="C23" s="5">
        <v>5</v>
      </c>
      <c r="D23" s="5">
        <v>9</v>
      </c>
      <c r="E23" s="5">
        <v>17</v>
      </c>
      <c r="F23" s="6">
        <f t="shared" si="2"/>
        <v>28</v>
      </c>
      <c r="G23" s="2" t="s">
        <v>69</v>
      </c>
      <c r="H23" s="5">
        <v>3</v>
      </c>
      <c r="I23" s="5">
        <v>2</v>
      </c>
      <c r="J23" s="5">
        <v>3</v>
      </c>
      <c r="K23" s="5">
        <v>8</v>
      </c>
      <c r="L23" s="6">
        <f t="shared" si="3"/>
        <v>16</v>
      </c>
      <c r="M23" s="11" t="s">
        <v>15</v>
      </c>
      <c r="N23" s="12">
        <v>4</v>
      </c>
      <c r="O23" s="12">
        <v>1</v>
      </c>
      <c r="P23" s="12">
        <v>4</v>
      </c>
      <c r="Q23">
        <f>P23+N23+O23</f>
        <v>9</v>
      </c>
      <c r="R23">
        <f t="shared" si="0"/>
        <v>18</v>
      </c>
      <c r="Y23" s="16">
        <v>3</v>
      </c>
      <c r="Z23" s="11" t="s">
        <v>5</v>
      </c>
      <c r="AA23" s="16">
        <v>20</v>
      </c>
      <c r="AB23" s="16">
        <v>12</v>
      </c>
      <c r="AC23" s="16">
        <v>13</v>
      </c>
      <c r="AD23" s="16">
        <v>45</v>
      </c>
      <c r="AE23">
        <f t="shared" si="7"/>
        <v>97</v>
      </c>
      <c r="AF23" s="5"/>
      <c r="AG23" s="15"/>
      <c r="AH23" s="15"/>
      <c r="AK23" s="13" t="s">
        <v>180</v>
      </c>
      <c r="AL23" s="13">
        <v>76.400907882699002</v>
      </c>
      <c r="AM23" s="13">
        <v>141.81383006344743</v>
      </c>
      <c r="AN23" s="13">
        <v>0.53874088196135228</v>
      </c>
      <c r="AO23" s="13">
        <v>0.60079829574328802</v>
      </c>
      <c r="AP23" s="13">
        <v>-235.72922758270619</v>
      </c>
      <c r="AQ23" s="13">
        <v>388.53104334810422</v>
      </c>
      <c r="AR23" s="13">
        <v>-235.72922758270619</v>
      </c>
      <c r="AS23" s="13">
        <v>388.53104334810422</v>
      </c>
    </row>
    <row r="24" spans="1:113" ht="28.8" x14ac:dyDescent="0.3">
      <c r="A24" s="2" t="s">
        <v>51</v>
      </c>
      <c r="B24" s="5">
        <v>3</v>
      </c>
      <c r="C24" s="5">
        <v>2</v>
      </c>
      <c r="D24" s="5">
        <v>6</v>
      </c>
      <c r="E24" s="5">
        <v>11</v>
      </c>
      <c r="F24" s="6">
        <f t="shared" si="2"/>
        <v>19</v>
      </c>
      <c r="G24" s="2" t="s">
        <v>27</v>
      </c>
      <c r="H24" s="5">
        <v>3</v>
      </c>
      <c r="I24" s="5">
        <v>2</v>
      </c>
      <c r="J24" s="5">
        <v>2</v>
      </c>
      <c r="K24" s="5">
        <v>7</v>
      </c>
      <c r="L24" s="6">
        <f t="shared" si="3"/>
        <v>15</v>
      </c>
      <c r="M24" s="11" t="s">
        <v>13</v>
      </c>
      <c r="N24" s="12">
        <v>3</v>
      </c>
      <c r="O24" s="12">
        <v>8</v>
      </c>
      <c r="P24" s="12">
        <v>6</v>
      </c>
      <c r="Q24">
        <f t="shared" ref="Q24:Q34" si="8">P24+N24+O24</f>
        <v>17</v>
      </c>
      <c r="R24">
        <f t="shared" si="0"/>
        <v>31</v>
      </c>
      <c r="S24" t="s">
        <v>105</v>
      </c>
      <c r="T24">
        <f>F35</f>
        <v>9</v>
      </c>
      <c r="U24">
        <f>L35</f>
        <v>14</v>
      </c>
      <c r="V24">
        <f>R18</f>
        <v>27</v>
      </c>
      <c r="W24">
        <f t="shared" ref="W24:W30" si="9">SUM(T24:V24)</f>
        <v>50</v>
      </c>
      <c r="Y24" s="16">
        <v>4</v>
      </c>
      <c r="Z24" s="11" t="s">
        <v>9</v>
      </c>
      <c r="AA24" s="16">
        <v>18</v>
      </c>
      <c r="AB24" s="16">
        <v>19</v>
      </c>
      <c r="AC24" s="16">
        <v>16</v>
      </c>
      <c r="AD24" s="16">
        <v>53</v>
      </c>
      <c r="AE24">
        <f t="shared" si="7"/>
        <v>108</v>
      </c>
      <c r="AF24" s="5"/>
    </row>
    <row r="25" spans="1:113" ht="15" x14ac:dyDescent="0.3">
      <c r="A25" s="2" t="s">
        <v>42</v>
      </c>
      <c r="B25" s="5">
        <v>3</v>
      </c>
      <c r="C25" s="5">
        <v>2</v>
      </c>
      <c r="D25" s="5">
        <v>6</v>
      </c>
      <c r="E25" s="5">
        <v>11</v>
      </c>
      <c r="F25" s="6">
        <f t="shared" si="2"/>
        <v>19</v>
      </c>
      <c r="G25" s="2" t="s">
        <v>29</v>
      </c>
      <c r="H25" s="5">
        <v>3</v>
      </c>
      <c r="I25" s="5">
        <v>1</v>
      </c>
      <c r="J25" s="5">
        <v>4</v>
      </c>
      <c r="K25" s="5">
        <v>8</v>
      </c>
      <c r="L25" s="6">
        <f t="shared" si="3"/>
        <v>15</v>
      </c>
      <c r="M25" s="11" t="s">
        <v>26</v>
      </c>
      <c r="N25" s="12">
        <v>3</v>
      </c>
      <c r="O25" s="12">
        <v>6</v>
      </c>
      <c r="P25" s="12">
        <v>0</v>
      </c>
      <c r="Q25">
        <f t="shared" si="8"/>
        <v>9</v>
      </c>
      <c r="R25">
        <f t="shared" si="0"/>
        <v>21</v>
      </c>
      <c r="S25" t="s">
        <v>106</v>
      </c>
      <c r="U25">
        <f>L38</f>
        <v>10</v>
      </c>
      <c r="W25">
        <f t="shared" si="9"/>
        <v>10</v>
      </c>
      <c r="Y25" s="16">
        <v>5</v>
      </c>
      <c r="Z25" s="3" t="s">
        <v>112</v>
      </c>
      <c r="AA25" s="16">
        <v>16</v>
      </c>
      <c r="AB25" s="16">
        <v>26</v>
      </c>
      <c r="AC25" s="16">
        <v>22</v>
      </c>
      <c r="AD25" s="16">
        <v>64</v>
      </c>
      <c r="AE25">
        <f t="shared" si="7"/>
        <v>122</v>
      </c>
      <c r="AF25" s="5"/>
    </row>
    <row r="26" spans="1:113" ht="28.8" x14ac:dyDescent="0.3">
      <c r="A26" s="2" t="s">
        <v>43</v>
      </c>
      <c r="B26" s="5">
        <v>3</v>
      </c>
      <c r="C26" s="5">
        <v>2</v>
      </c>
      <c r="D26" s="5">
        <v>3</v>
      </c>
      <c r="E26" s="5">
        <v>8</v>
      </c>
      <c r="F26" s="6">
        <f t="shared" si="2"/>
        <v>16</v>
      </c>
      <c r="G26" s="2" t="s">
        <v>70</v>
      </c>
      <c r="H26" s="5">
        <v>3</v>
      </c>
      <c r="I26" s="5">
        <v>1</v>
      </c>
      <c r="J26" s="5">
        <v>2</v>
      </c>
      <c r="K26" s="5">
        <v>6</v>
      </c>
      <c r="L26" s="6">
        <f t="shared" si="3"/>
        <v>13</v>
      </c>
      <c r="M26" s="11" t="s">
        <v>27</v>
      </c>
      <c r="N26" s="12">
        <v>3</v>
      </c>
      <c r="O26" s="12">
        <v>4</v>
      </c>
      <c r="P26" s="12">
        <v>6</v>
      </c>
      <c r="Q26">
        <f t="shared" si="8"/>
        <v>13</v>
      </c>
      <c r="R26">
        <f t="shared" si="0"/>
        <v>23</v>
      </c>
      <c r="S26" t="s">
        <v>107</v>
      </c>
      <c r="V26">
        <f>R30</f>
        <v>16</v>
      </c>
      <c r="W26">
        <f t="shared" si="9"/>
        <v>16</v>
      </c>
      <c r="Y26" s="16">
        <v>6</v>
      </c>
      <c r="Z26" s="11" t="s">
        <v>10</v>
      </c>
      <c r="AA26" s="16">
        <v>15</v>
      </c>
      <c r="AB26" s="16">
        <v>7</v>
      </c>
      <c r="AC26" s="16">
        <v>12</v>
      </c>
      <c r="AD26" s="16">
        <v>34</v>
      </c>
      <c r="AE26">
        <f t="shared" si="7"/>
        <v>71</v>
      </c>
      <c r="AF26" s="5"/>
    </row>
    <row r="27" spans="1:113" ht="28.8" x14ac:dyDescent="0.3">
      <c r="A27" s="2" t="s">
        <v>16</v>
      </c>
      <c r="B27" s="5">
        <v>3</v>
      </c>
      <c r="C27" s="5">
        <v>1</v>
      </c>
      <c r="D27" s="5">
        <v>2</v>
      </c>
      <c r="E27" s="5">
        <v>6</v>
      </c>
      <c r="F27" s="6">
        <f t="shared" si="2"/>
        <v>13</v>
      </c>
      <c r="G27" s="2" t="s">
        <v>53</v>
      </c>
      <c r="H27" s="5">
        <v>3</v>
      </c>
      <c r="I27" s="5">
        <v>1</v>
      </c>
      <c r="J27" s="5">
        <v>0</v>
      </c>
      <c r="K27" s="5">
        <v>4</v>
      </c>
      <c r="L27" s="6">
        <f t="shared" si="3"/>
        <v>11</v>
      </c>
      <c r="M27" s="11" t="s">
        <v>28</v>
      </c>
      <c r="N27" s="12">
        <v>3</v>
      </c>
      <c r="O27" s="12">
        <v>4</v>
      </c>
      <c r="P27" s="12">
        <v>4</v>
      </c>
      <c r="Q27">
        <f t="shared" si="8"/>
        <v>11</v>
      </c>
      <c r="R27">
        <f t="shared" si="0"/>
        <v>21</v>
      </c>
      <c r="S27" t="s">
        <v>100</v>
      </c>
      <c r="T27">
        <f>F27</f>
        <v>13</v>
      </c>
      <c r="U27">
        <f>L18</f>
        <v>23</v>
      </c>
      <c r="V27">
        <f>R28</f>
        <v>17</v>
      </c>
      <c r="W27">
        <f t="shared" si="9"/>
        <v>53</v>
      </c>
      <c r="Y27" s="16">
        <v>7</v>
      </c>
      <c r="Z27" s="11" t="s">
        <v>1</v>
      </c>
      <c r="AA27" s="16">
        <v>14</v>
      </c>
      <c r="AB27" s="16">
        <v>22</v>
      </c>
      <c r="AC27" s="16">
        <v>29</v>
      </c>
      <c r="AD27" s="16">
        <v>65</v>
      </c>
      <c r="AE27">
        <f t="shared" si="7"/>
        <v>115</v>
      </c>
      <c r="AF27" s="5"/>
    </row>
    <row r="28" spans="1:113" ht="29.4" thickBot="1" x14ac:dyDescent="0.35">
      <c r="A28" s="2" t="s">
        <v>46</v>
      </c>
      <c r="B28" s="5">
        <v>2</v>
      </c>
      <c r="C28" s="5">
        <v>6</v>
      </c>
      <c r="D28" s="5">
        <v>10</v>
      </c>
      <c r="E28" s="5">
        <v>18</v>
      </c>
      <c r="F28" s="6">
        <f t="shared" si="2"/>
        <v>28</v>
      </c>
      <c r="G28" s="2" t="s">
        <v>28</v>
      </c>
      <c r="H28" s="5">
        <v>2</v>
      </c>
      <c r="I28" s="5">
        <v>6</v>
      </c>
      <c r="J28" s="5">
        <v>7</v>
      </c>
      <c r="K28" s="5">
        <v>15</v>
      </c>
      <c r="L28" s="6">
        <f t="shared" si="3"/>
        <v>25</v>
      </c>
      <c r="M28" s="11" t="s">
        <v>16</v>
      </c>
      <c r="N28" s="12">
        <v>3</v>
      </c>
      <c r="O28" s="12">
        <v>3</v>
      </c>
      <c r="P28" s="12">
        <v>2</v>
      </c>
      <c r="Q28">
        <f t="shared" si="8"/>
        <v>8</v>
      </c>
      <c r="R28">
        <f t="shared" si="0"/>
        <v>17</v>
      </c>
      <c r="S28" t="s">
        <v>108</v>
      </c>
      <c r="T28">
        <f>F26</f>
        <v>16</v>
      </c>
      <c r="W28">
        <f t="shared" si="9"/>
        <v>16</v>
      </c>
      <c r="Y28" s="16">
        <v>8</v>
      </c>
      <c r="Z28" s="11" t="s">
        <v>7</v>
      </c>
      <c r="AA28" s="16">
        <v>13</v>
      </c>
      <c r="AB28" s="16">
        <v>9</v>
      </c>
      <c r="AC28" s="16">
        <v>10</v>
      </c>
      <c r="AD28" s="16">
        <v>32</v>
      </c>
      <c r="AE28">
        <f t="shared" si="7"/>
        <v>67</v>
      </c>
      <c r="AF28" s="5"/>
      <c r="AG28" s="13"/>
      <c r="AH28" s="13"/>
      <c r="AP28" s="13"/>
      <c r="AQ28" s="13"/>
      <c r="AY28" s="13"/>
      <c r="AZ28" s="13"/>
    </row>
    <row r="29" spans="1:113" ht="15" x14ac:dyDescent="0.3">
      <c r="A29" s="2" t="s">
        <v>47</v>
      </c>
      <c r="B29" s="5">
        <v>2</v>
      </c>
      <c r="C29" s="5">
        <v>5</v>
      </c>
      <c r="D29" s="5">
        <v>3</v>
      </c>
      <c r="E29" s="5">
        <v>10</v>
      </c>
      <c r="F29" s="6">
        <f t="shared" si="2"/>
        <v>19</v>
      </c>
      <c r="G29" s="2" t="s">
        <v>26</v>
      </c>
      <c r="H29" s="5">
        <v>2</v>
      </c>
      <c r="I29" s="5">
        <v>6</v>
      </c>
      <c r="J29" s="5">
        <v>3</v>
      </c>
      <c r="K29" s="5">
        <v>11</v>
      </c>
      <c r="L29" s="6">
        <f t="shared" si="3"/>
        <v>21</v>
      </c>
      <c r="M29" s="11" t="s">
        <v>29</v>
      </c>
      <c r="N29" s="12">
        <v>3</v>
      </c>
      <c r="O29" s="12">
        <v>2</v>
      </c>
      <c r="P29" s="12">
        <v>2</v>
      </c>
      <c r="Q29">
        <f t="shared" si="8"/>
        <v>7</v>
      </c>
      <c r="R29">
        <f t="shared" si="0"/>
        <v>15</v>
      </c>
      <c r="S29" t="s">
        <v>103</v>
      </c>
      <c r="V29">
        <f>R22</f>
        <v>0</v>
      </c>
      <c r="W29">
        <f t="shared" si="9"/>
        <v>0</v>
      </c>
      <c r="Y29" s="16">
        <v>9</v>
      </c>
      <c r="Z29" s="11" t="s">
        <v>8</v>
      </c>
      <c r="AA29" s="16">
        <v>12</v>
      </c>
      <c r="AB29" s="16">
        <v>13</v>
      </c>
      <c r="AC29" s="16">
        <v>15</v>
      </c>
      <c r="AD29" s="16">
        <v>40</v>
      </c>
      <c r="AE29">
        <f t="shared" si="7"/>
        <v>77</v>
      </c>
      <c r="AF29" s="5"/>
    </row>
    <row r="30" spans="1:113" ht="29.4" thickBot="1" x14ac:dyDescent="0.35">
      <c r="A30" s="2" t="s">
        <v>39</v>
      </c>
      <c r="B30" s="5">
        <v>2</v>
      </c>
      <c r="C30" s="5">
        <v>4</v>
      </c>
      <c r="D30" s="5">
        <v>7</v>
      </c>
      <c r="E30" s="5">
        <v>13</v>
      </c>
      <c r="F30" s="6">
        <f t="shared" si="2"/>
        <v>21</v>
      </c>
      <c r="G30" s="2" t="s">
        <v>71</v>
      </c>
      <c r="H30" s="5">
        <v>2</v>
      </c>
      <c r="I30" s="5">
        <v>6</v>
      </c>
      <c r="J30" s="5">
        <v>2</v>
      </c>
      <c r="K30" s="5">
        <v>10</v>
      </c>
      <c r="L30" s="6">
        <f t="shared" si="3"/>
        <v>20</v>
      </c>
      <c r="M30" s="11" t="s">
        <v>30</v>
      </c>
      <c r="N30" s="12">
        <v>3</v>
      </c>
      <c r="O30" s="12">
        <v>1</v>
      </c>
      <c r="P30" s="12">
        <v>5</v>
      </c>
      <c r="Q30">
        <f t="shared" si="8"/>
        <v>9</v>
      </c>
      <c r="R30">
        <f t="shared" si="0"/>
        <v>16</v>
      </c>
      <c r="S30" t="s">
        <v>109</v>
      </c>
      <c r="T30">
        <f>F19</f>
        <v>26</v>
      </c>
      <c r="U30">
        <f>L32</f>
        <v>20</v>
      </c>
      <c r="V30">
        <v>4</v>
      </c>
      <c r="W30">
        <f t="shared" si="9"/>
        <v>50</v>
      </c>
      <c r="Y30" s="16">
        <v>10</v>
      </c>
      <c r="Z30" s="11" t="s">
        <v>4</v>
      </c>
      <c r="AA30" s="16">
        <v>12</v>
      </c>
      <c r="AB30" s="16">
        <v>13</v>
      </c>
      <c r="AC30" s="16">
        <v>8</v>
      </c>
      <c r="AD30" s="16">
        <v>33</v>
      </c>
      <c r="AE30">
        <f t="shared" si="7"/>
        <v>70</v>
      </c>
      <c r="AF30" s="5"/>
    </row>
    <row r="31" spans="1:113" ht="28.8" x14ac:dyDescent="0.3">
      <c r="A31" s="2" t="s">
        <v>28</v>
      </c>
      <c r="B31" s="5">
        <v>2</v>
      </c>
      <c r="C31" s="5">
        <v>4</v>
      </c>
      <c r="D31" s="5">
        <v>3</v>
      </c>
      <c r="E31" s="5">
        <v>9</v>
      </c>
      <c r="F31" s="6">
        <f t="shared" si="2"/>
        <v>17</v>
      </c>
      <c r="G31" s="2" t="s">
        <v>72</v>
      </c>
      <c r="H31" s="5">
        <v>2</v>
      </c>
      <c r="I31" s="5">
        <v>5</v>
      </c>
      <c r="J31" s="5">
        <v>10</v>
      </c>
      <c r="K31" s="5">
        <v>17</v>
      </c>
      <c r="L31" s="6">
        <f t="shared" si="3"/>
        <v>26</v>
      </c>
      <c r="M31" s="11" t="s">
        <v>31</v>
      </c>
      <c r="N31" s="12">
        <v>3</v>
      </c>
      <c r="O31" s="12">
        <v>1</v>
      </c>
      <c r="P31" s="12">
        <v>3</v>
      </c>
      <c r="Q31">
        <f t="shared" si="8"/>
        <v>7</v>
      </c>
      <c r="R31">
        <f t="shared" si="0"/>
        <v>14</v>
      </c>
      <c r="S31" s="7" t="s">
        <v>119</v>
      </c>
      <c r="T31">
        <f>F4</f>
        <v>141</v>
      </c>
      <c r="U31">
        <f>L5</f>
        <v>111</v>
      </c>
      <c r="V31">
        <f>R5</f>
        <v>128</v>
      </c>
      <c r="Y31" s="16">
        <v>11</v>
      </c>
      <c r="Z31" s="11" t="s">
        <v>18</v>
      </c>
      <c r="AA31" s="16">
        <v>10</v>
      </c>
      <c r="AB31" s="16">
        <v>7</v>
      </c>
      <c r="AC31" s="16">
        <v>3</v>
      </c>
      <c r="AD31" s="16">
        <v>20</v>
      </c>
      <c r="AE31">
        <f t="shared" si="7"/>
        <v>47</v>
      </c>
      <c r="AF31" s="5"/>
      <c r="AG31" s="14"/>
      <c r="AH31" s="14"/>
      <c r="AI31" s="14"/>
      <c r="AJ31" s="14"/>
      <c r="AK31" s="14"/>
      <c r="AL31" s="14"/>
      <c r="AP31" s="14"/>
      <c r="AQ31" s="14"/>
      <c r="AR31" s="14"/>
      <c r="AS31" s="14"/>
      <c r="AT31" s="14"/>
      <c r="AU31" s="14"/>
      <c r="AY31" s="14"/>
      <c r="AZ31" s="14"/>
      <c r="BA31" s="14"/>
      <c r="BB31" s="14"/>
      <c r="BC31" s="14"/>
      <c r="BD31" s="14"/>
    </row>
    <row r="32" spans="1:113" ht="28.8" x14ac:dyDescent="0.3">
      <c r="A32" s="2" t="s">
        <v>44</v>
      </c>
      <c r="B32" s="5">
        <v>2</v>
      </c>
      <c r="C32" s="5">
        <v>4</v>
      </c>
      <c r="D32" s="5">
        <v>1</v>
      </c>
      <c r="E32" s="5">
        <v>7</v>
      </c>
      <c r="F32" s="6">
        <f t="shared" si="2"/>
        <v>15</v>
      </c>
      <c r="G32" s="2" t="s">
        <v>73</v>
      </c>
      <c r="H32" s="5">
        <v>2</v>
      </c>
      <c r="I32" s="5">
        <v>5</v>
      </c>
      <c r="J32" s="5">
        <v>4</v>
      </c>
      <c r="K32" s="5">
        <v>11</v>
      </c>
      <c r="L32" s="6">
        <f t="shared" si="3"/>
        <v>20</v>
      </c>
      <c r="M32" s="11" t="s">
        <v>32</v>
      </c>
      <c r="N32" s="12">
        <v>3</v>
      </c>
      <c r="O32" s="12">
        <v>1</v>
      </c>
      <c r="P32" s="12">
        <v>2</v>
      </c>
      <c r="Q32">
        <f t="shared" si="8"/>
        <v>6</v>
      </c>
      <c r="R32">
        <f t="shared" si="0"/>
        <v>13</v>
      </c>
      <c r="T32">
        <f>SUM(T2:T19)</f>
        <v>619</v>
      </c>
      <c r="U32">
        <f t="shared" ref="U32:W32" si="10">SUM(U2:U19)</f>
        <v>606</v>
      </c>
      <c r="V32">
        <f t="shared" si="10"/>
        <v>672</v>
      </c>
      <c r="W32">
        <f t="shared" si="10"/>
        <v>1897</v>
      </c>
      <c r="Y32" s="16">
        <v>12</v>
      </c>
      <c r="Z32" s="11" t="s">
        <v>19</v>
      </c>
      <c r="AA32" s="16">
        <v>9</v>
      </c>
      <c r="AB32" s="16">
        <v>7</v>
      </c>
      <c r="AC32" s="16">
        <v>11</v>
      </c>
      <c r="AD32" s="16">
        <v>27</v>
      </c>
      <c r="AE32">
        <f t="shared" si="7"/>
        <v>52</v>
      </c>
      <c r="AF32" s="5"/>
    </row>
    <row r="33" spans="1:59" ht="28.8" x14ac:dyDescent="0.3">
      <c r="A33" s="2" t="s">
        <v>55</v>
      </c>
      <c r="B33" s="5">
        <v>2</v>
      </c>
      <c r="C33" s="5">
        <v>2</v>
      </c>
      <c r="D33" s="5">
        <v>5</v>
      </c>
      <c r="E33" s="5">
        <v>9</v>
      </c>
      <c r="F33" s="6">
        <f t="shared" si="2"/>
        <v>15</v>
      </c>
      <c r="G33" s="2" t="s">
        <v>30</v>
      </c>
      <c r="H33" s="5">
        <v>2</v>
      </c>
      <c r="I33" s="5">
        <v>4</v>
      </c>
      <c r="J33" s="5">
        <v>2</v>
      </c>
      <c r="K33" s="5">
        <v>8</v>
      </c>
      <c r="L33" s="6">
        <f t="shared" si="3"/>
        <v>16</v>
      </c>
      <c r="M33" s="11" t="s">
        <v>54</v>
      </c>
      <c r="N33" s="12">
        <v>3</v>
      </c>
      <c r="O33" s="12">
        <v>1</v>
      </c>
      <c r="P33" s="12">
        <v>1</v>
      </c>
      <c r="Q33">
        <f t="shared" si="8"/>
        <v>5</v>
      </c>
      <c r="R33">
        <f t="shared" si="0"/>
        <v>12</v>
      </c>
      <c r="Y33" s="16">
        <v>13</v>
      </c>
      <c r="Z33" s="11" t="s">
        <v>68</v>
      </c>
      <c r="AA33" s="16">
        <v>8</v>
      </c>
      <c r="AB33" s="16">
        <v>2</v>
      </c>
      <c r="AC33" s="16">
        <v>3</v>
      </c>
      <c r="AD33" s="16">
        <v>13</v>
      </c>
      <c r="AE33">
        <f t="shared" si="7"/>
        <v>31</v>
      </c>
      <c r="AF33" s="5"/>
    </row>
    <row r="34" spans="1:59" ht="29.4" thickBot="1" x14ac:dyDescent="0.35">
      <c r="A34" s="2" t="s">
        <v>27</v>
      </c>
      <c r="B34" s="5">
        <v>2</v>
      </c>
      <c r="C34" s="5">
        <v>2</v>
      </c>
      <c r="D34" s="5">
        <v>0</v>
      </c>
      <c r="E34" s="5">
        <v>4</v>
      </c>
      <c r="F34" s="6">
        <f t="shared" si="2"/>
        <v>10</v>
      </c>
      <c r="G34" s="2" t="s">
        <v>23</v>
      </c>
      <c r="H34" s="5">
        <v>2</v>
      </c>
      <c r="I34" s="5">
        <v>3</v>
      </c>
      <c r="J34" s="5">
        <v>6</v>
      </c>
      <c r="K34" s="5">
        <v>11</v>
      </c>
      <c r="L34" s="6">
        <f t="shared" si="3"/>
        <v>18</v>
      </c>
      <c r="M34" s="11" t="s">
        <v>68</v>
      </c>
      <c r="N34" s="12">
        <v>3</v>
      </c>
      <c r="O34" s="12">
        <v>0</v>
      </c>
      <c r="P34" s="12">
        <v>2</v>
      </c>
      <c r="Q34">
        <f t="shared" si="8"/>
        <v>5</v>
      </c>
      <c r="R34">
        <f t="shared" si="0"/>
        <v>11</v>
      </c>
      <c r="Y34" s="16">
        <v>14</v>
      </c>
      <c r="Z34" s="11" t="s">
        <v>11</v>
      </c>
      <c r="AA34" s="16">
        <v>6</v>
      </c>
      <c r="AB34" s="16">
        <v>7</v>
      </c>
      <c r="AC34" s="16">
        <v>6</v>
      </c>
      <c r="AD34" s="16">
        <v>19</v>
      </c>
      <c r="AE34">
        <f t="shared" si="7"/>
        <v>38</v>
      </c>
      <c r="AF34" s="5"/>
      <c r="AG34" s="13"/>
      <c r="AH34" s="13"/>
      <c r="AI34" s="13"/>
      <c r="AJ34" s="13"/>
      <c r="AK34" s="13"/>
      <c r="AL34" s="13"/>
      <c r="AP34" s="13"/>
      <c r="AQ34" s="13"/>
      <c r="AR34" s="13"/>
      <c r="AS34" s="13"/>
      <c r="AT34" s="13"/>
      <c r="AU34" s="13"/>
      <c r="AY34" s="13"/>
      <c r="AZ34" s="13"/>
      <c r="BA34" s="13"/>
      <c r="BB34" s="13"/>
      <c r="BC34" s="13"/>
      <c r="BD34" s="13"/>
    </row>
    <row r="35" spans="1:59" ht="29.4" thickBot="1" x14ac:dyDescent="0.35">
      <c r="A35" s="2" t="s">
        <v>25</v>
      </c>
      <c r="B35" s="5">
        <v>2</v>
      </c>
      <c r="C35" s="5">
        <v>1</v>
      </c>
      <c r="D35" s="5">
        <v>1</v>
      </c>
      <c r="E35" s="5">
        <v>4</v>
      </c>
      <c r="F35" s="6">
        <f t="shared" si="2"/>
        <v>9</v>
      </c>
      <c r="G35" s="2" t="s">
        <v>74</v>
      </c>
      <c r="H35" s="5">
        <v>2</v>
      </c>
      <c r="I35" s="5">
        <v>3</v>
      </c>
      <c r="J35" s="5">
        <v>2</v>
      </c>
      <c r="K35" s="5">
        <v>7</v>
      </c>
      <c r="L35" s="6">
        <f t="shared" si="3"/>
        <v>14</v>
      </c>
      <c r="M35" s="2"/>
      <c r="N35" s="5"/>
      <c r="O35" s="5"/>
      <c r="P35" s="5"/>
      <c r="Q35" s="5"/>
      <c r="R35" s="6">
        <f t="shared" si="0"/>
        <v>0</v>
      </c>
      <c r="Y35" s="16">
        <v>15</v>
      </c>
      <c r="Z35" s="11" t="s">
        <v>13</v>
      </c>
      <c r="AA35" s="16">
        <v>5</v>
      </c>
      <c r="AB35" s="16">
        <v>4</v>
      </c>
      <c r="AC35" s="16">
        <v>9</v>
      </c>
      <c r="AD35" s="16">
        <v>18</v>
      </c>
      <c r="AE35">
        <f t="shared" si="7"/>
        <v>32</v>
      </c>
      <c r="AF35" s="5"/>
    </row>
    <row r="36" spans="1:59" ht="28.8" x14ac:dyDescent="0.3">
      <c r="A36" s="2" t="s">
        <v>63</v>
      </c>
      <c r="B36" s="5">
        <v>2</v>
      </c>
      <c r="C36" s="5">
        <v>0</v>
      </c>
      <c r="D36" s="5">
        <v>3</v>
      </c>
      <c r="E36" s="5">
        <v>5</v>
      </c>
      <c r="F36" s="6">
        <f t="shared" si="2"/>
        <v>9</v>
      </c>
      <c r="G36" s="2" t="s">
        <v>31</v>
      </c>
      <c r="H36" s="5">
        <v>2</v>
      </c>
      <c r="I36" s="5">
        <v>2</v>
      </c>
      <c r="J36" s="5">
        <v>2</v>
      </c>
      <c r="K36" s="5">
        <v>6</v>
      </c>
      <c r="L36" s="6">
        <f t="shared" si="3"/>
        <v>12</v>
      </c>
      <c r="M36" s="2"/>
      <c r="N36" s="5"/>
      <c r="O36" s="5"/>
      <c r="P36" s="5"/>
      <c r="Q36" s="5"/>
      <c r="R36" s="6">
        <f t="shared" si="0"/>
        <v>0</v>
      </c>
      <c r="Y36" s="16">
        <v>16</v>
      </c>
      <c r="Z36" s="11" t="s">
        <v>26</v>
      </c>
      <c r="AA36" s="16">
        <v>4</v>
      </c>
      <c r="AB36" s="16">
        <v>4</v>
      </c>
      <c r="AC36" s="16">
        <v>3</v>
      </c>
      <c r="AD36" s="16">
        <v>11</v>
      </c>
      <c r="AE36">
        <f t="shared" si="7"/>
        <v>23</v>
      </c>
      <c r="AF36" s="5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</row>
    <row r="37" spans="1:59" ht="15" x14ac:dyDescent="0.3">
      <c r="A37" s="2" t="s">
        <v>64</v>
      </c>
      <c r="B37" s="5">
        <v>2</v>
      </c>
      <c r="C37" s="5">
        <v>0</v>
      </c>
      <c r="D37" s="5">
        <v>1</v>
      </c>
      <c r="E37" s="5">
        <v>3</v>
      </c>
      <c r="F37" s="6">
        <f t="shared" si="2"/>
        <v>7</v>
      </c>
      <c r="G37" s="2" t="s">
        <v>75</v>
      </c>
      <c r="H37" s="5">
        <v>2</v>
      </c>
      <c r="I37" s="5">
        <v>2</v>
      </c>
      <c r="J37" s="5">
        <v>2</v>
      </c>
      <c r="K37" s="5">
        <v>6</v>
      </c>
      <c r="L37" s="6">
        <f t="shared" si="3"/>
        <v>12</v>
      </c>
      <c r="M37" s="2"/>
      <c r="N37" s="5"/>
      <c r="O37" s="5"/>
      <c r="P37" s="5"/>
      <c r="Q37" s="5"/>
      <c r="R37" s="6">
        <f t="shared" si="0"/>
        <v>0</v>
      </c>
      <c r="Y37" s="16">
        <v>17</v>
      </c>
      <c r="Z37" s="11" t="s">
        <v>14</v>
      </c>
      <c r="AA37" s="16">
        <v>4</v>
      </c>
      <c r="AB37" s="16">
        <v>2</v>
      </c>
      <c r="AC37" s="16">
        <v>5</v>
      </c>
      <c r="AD37" s="16">
        <v>11</v>
      </c>
      <c r="AE37">
        <f t="shared" si="7"/>
        <v>21</v>
      </c>
      <c r="AF37" s="5"/>
    </row>
    <row r="38" spans="1:59" ht="15" x14ac:dyDescent="0.3">
      <c r="A38" s="2" t="s">
        <v>26</v>
      </c>
      <c r="B38" s="5">
        <v>1</v>
      </c>
      <c r="C38" s="5">
        <v>4</v>
      </c>
      <c r="D38" s="5">
        <v>3</v>
      </c>
      <c r="E38" s="5">
        <v>8</v>
      </c>
      <c r="F38" s="6">
        <f t="shared" si="2"/>
        <v>14</v>
      </c>
      <c r="G38" s="2" t="s">
        <v>76</v>
      </c>
      <c r="H38" s="5">
        <v>2</v>
      </c>
      <c r="I38" s="5">
        <v>2</v>
      </c>
      <c r="J38" s="5">
        <v>0</v>
      </c>
      <c r="K38" s="5">
        <v>4</v>
      </c>
      <c r="L38" s="6">
        <f t="shared" si="3"/>
        <v>10</v>
      </c>
      <c r="M38" s="2"/>
      <c r="N38" s="5"/>
      <c r="O38" s="5"/>
      <c r="P38" s="5"/>
      <c r="Q38" s="5"/>
      <c r="R38" s="6">
        <f t="shared" si="0"/>
        <v>0</v>
      </c>
      <c r="Y38" s="16">
        <v>18</v>
      </c>
      <c r="Z38" s="11" t="s">
        <v>25</v>
      </c>
      <c r="AA38" s="16">
        <v>4</v>
      </c>
      <c r="AB38" s="16">
        <v>1</v>
      </c>
      <c r="AC38" s="16">
        <v>3</v>
      </c>
      <c r="AD38" s="16">
        <v>8</v>
      </c>
      <c r="AE38">
        <f t="shared" si="7"/>
        <v>17</v>
      </c>
      <c r="AF38" s="5"/>
    </row>
    <row r="39" spans="1:59" ht="28.8" x14ac:dyDescent="0.3">
      <c r="A39" s="2" t="s">
        <v>65</v>
      </c>
      <c r="B39" s="5">
        <v>1</v>
      </c>
      <c r="C39" s="5">
        <v>3</v>
      </c>
      <c r="D39" s="5">
        <v>5</v>
      </c>
      <c r="E39" s="5">
        <v>9</v>
      </c>
      <c r="F39" s="6">
        <f t="shared" si="2"/>
        <v>14</v>
      </c>
      <c r="G39" s="2" t="s">
        <v>77</v>
      </c>
      <c r="H39" s="5">
        <v>2</v>
      </c>
      <c r="I39" s="5">
        <v>1</v>
      </c>
      <c r="J39" s="5">
        <v>4</v>
      </c>
      <c r="K39" s="5">
        <v>7</v>
      </c>
      <c r="L39" s="6">
        <f t="shared" si="3"/>
        <v>12</v>
      </c>
      <c r="M39" s="2"/>
      <c r="N39" s="5"/>
      <c r="O39" s="5"/>
      <c r="P39" s="5"/>
      <c r="Q39" s="5"/>
      <c r="R39" s="6">
        <f t="shared" si="0"/>
        <v>0</v>
      </c>
      <c r="Y39" s="16">
        <v>19</v>
      </c>
      <c r="Z39" s="11" t="s">
        <v>113</v>
      </c>
      <c r="AA39" s="16">
        <v>4</v>
      </c>
      <c r="AB39" s="16">
        <v>0</v>
      </c>
      <c r="AC39" s="16">
        <v>3</v>
      </c>
      <c r="AD39" s="16">
        <v>7</v>
      </c>
      <c r="AE39">
        <f t="shared" si="7"/>
        <v>15</v>
      </c>
      <c r="AF39" s="5"/>
    </row>
    <row r="40" spans="1:59" ht="29.4" thickBot="1" x14ac:dyDescent="0.35">
      <c r="A40" s="2" t="s">
        <v>66</v>
      </c>
      <c r="B40" s="5">
        <v>1</v>
      </c>
      <c r="C40" s="5">
        <v>3</v>
      </c>
      <c r="D40" s="5">
        <v>4</v>
      </c>
      <c r="E40" s="5">
        <v>8</v>
      </c>
      <c r="F40" s="6">
        <f t="shared" si="2"/>
        <v>13</v>
      </c>
      <c r="G40" s="2" t="s">
        <v>78</v>
      </c>
      <c r="H40" s="5">
        <v>1</v>
      </c>
      <c r="I40" s="5">
        <v>7</v>
      </c>
      <c r="J40" s="5">
        <v>10</v>
      </c>
      <c r="K40" s="5">
        <v>18</v>
      </c>
      <c r="L40" s="6">
        <f t="shared" si="3"/>
        <v>27</v>
      </c>
      <c r="M40" s="2"/>
      <c r="N40" s="5"/>
      <c r="O40" s="5"/>
      <c r="P40" s="5"/>
      <c r="Q40" s="5"/>
      <c r="R40" s="6">
        <f t="shared" si="0"/>
        <v>0</v>
      </c>
      <c r="Y40" s="16">
        <v>20</v>
      </c>
      <c r="Z40" s="11" t="s">
        <v>22</v>
      </c>
      <c r="AA40" s="16">
        <v>3</v>
      </c>
      <c r="AB40" s="16">
        <v>7</v>
      </c>
      <c r="AC40" s="16">
        <v>10</v>
      </c>
      <c r="AD40" s="16">
        <v>20</v>
      </c>
      <c r="AE40">
        <f t="shared" si="7"/>
        <v>33</v>
      </c>
      <c r="AF40" s="5"/>
      <c r="AG40" s="13" t="e" cm="1">
        <f t="array" ref="AG40">AG23:AH40Home</f>
        <v>#NAME?</v>
      </c>
      <c r="AH40" s="13">
        <v>4.6866224558545014E-3</v>
      </c>
      <c r="AI40" s="13">
        <v>1.9197794140233054E-3</v>
      </c>
      <c r="AJ40" s="13">
        <v>2.4412296650440108</v>
      </c>
      <c r="AK40" s="13">
        <v>2.8520849745803548E-2</v>
      </c>
      <c r="AL40" s="13">
        <v>5.6910512491867293E-4</v>
      </c>
      <c r="AM40" s="13">
        <v>8.8041397867903298E-3</v>
      </c>
      <c r="AN40" s="13">
        <v>5.6910512491867293E-4</v>
      </c>
      <c r="AO40" s="13">
        <v>8.8041397867903298E-3</v>
      </c>
      <c r="AP40" s="13" t="s">
        <v>152</v>
      </c>
      <c r="AQ40" s="13">
        <v>3.6355567691357779E-3</v>
      </c>
      <c r="AR40" s="13">
        <v>2.9328873838819825E-3</v>
      </c>
      <c r="AS40" s="13">
        <v>1.2395828046843513</v>
      </c>
      <c r="AT40" s="13">
        <v>0.23550710083736687</v>
      </c>
      <c r="AU40" s="13">
        <v>-2.6548610489763734E-3</v>
      </c>
      <c r="AV40" s="13">
        <v>9.9259745872479297E-3</v>
      </c>
      <c r="AW40" s="13">
        <v>-2.6548610489763734E-3</v>
      </c>
      <c r="AX40" s="13">
        <v>9.9259745872479297E-3</v>
      </c>
      <c r="AY40" s="13" t="s">
        <v>152</v>
      </c>
      <c r="AZ40" s="13">
        <v>4.0254123162135448E-3</v>
      </c>
      <c r="BA40" s="13">
        <v>2.9541315398420882E-3</v>
      </c>
      <c r="BB40" s="13">
        <v>1.3626381431981602</v>
      </c>
      <c r="BC40" s="13">
        <v>0.19451515539832023</v>
      </c>
      <c r="BD40" s="13">
        <v>-2.3105696847978904E-3</v>
      </c>
      <c r="BE40" s="13">
        <v>1.036139431722498E-2</v>
      </c>
      <c r="BF40" s="13">
        <v>-2.3105696847978904E-3</v>
      </c>
      <c r="BG40" s="13">
        <v>1.036139431722498E-2</v>
      </c>
    </row>
    <row r="41" spans="1:59" ht="15" x14ac:dyDescent="0.3">
      <c r="A41" s="2" t="s">
        <v>50</v>
      </c>
      <c r="B41" s="5">
        <v>1</v>
      </c>
      <c r="C41" s="5">
        <v>2</v>
      </c>
      <c r="D41" s="5">
        <v>3</v>
      </c>
      <c r="E41" s="5">
        <v>6</v>
      </c>
      <c r="F41" s="6">
        <f t="shared" si="2"/>
        <v>10</v>
      </c>
      <c r="G41" s="2" t="s">
        <v>79</v>
      </c>
      <c r="H41" s="5">
        <v>1</v>
      </c>
      <c r="I41" s="5">
        <v>4</v>
      </c>
      <c r="J41" s="5">
        <v>4</v>
      </c>
      <c r="K41" s="5">
        <v>9</v>
      </c>
      <c r="L41" s="6">
        <f t="shared" si="3"/>
        <v>15</v>
      </c>
      <c r="M41" s="2"/>
      <c r="N41" s="5"/>
      <c r="O41" s="5"/>
      <c r="P41" s="5"/>
      <c r="Q41" s="5"/>
      <c r="R41" s="6">
        <f t="shared" si="0"/>
        <v>0</v>
      </c>
      <c r="Y41" s="16">
        <v>21</v>
      </c>
      <c r="Z41" s="11" t="s">
        <v>29</v>
      </c>
      <c r="AA41" s="16">
        <v>3</v>
      </c>
      <c r="AB41" s="16">
        <v>6</v>
      </c>
      <c r="AC41" s="16">
        <v>3</v>
      </c>
      <c r="AD41" s="16">
        <v>12</v>
      </c>
      <c r="AE41">
        <f t="shared" si="7"/>
        <v>24</v>
      </c>
      <c r="AF41" s="5"/>
    </row>
    <row r="42" spans="1:59" ht="28.8" x14ac:dyDescent="0.3">
      <c r="A42" s="2" t="s">
        <v>56</v>
      </c>
      <c r="B42" s="5">
        <v>1</v>
      </c>
      <c r="C42" s="5">
        <v>1</v>
      </c>
      <c r="D42" s="5">
        <v>4</v>
      </c>
      <c r="E42" s="5">
        <v>6</v>
      </c>
      <c r="F42" s="6">
        <f t="shared" si="2"/>
        <v>9</v>
      </c>
      <c r="L42" s="6">
        <f t="shared" si="3"/>
        <v>0</v>
      </c>
      <c r="R42" s="6">
        <f t="shared" si="0"/>
        <v>0</v>
      </c>
      <c r="Y42" s="16">
        <v>22</v>
      </c>
      <c r="Z42" s="11" t="s">
        <v>73</v>
      </c>
      <c r="AA42" s="16">
        <v>3</v>
      </c>
      <c r="AB42" s="16">
        <v>5</v>
      </c>
      <c r="AC42" s="16">
        <v>4</v>
      </c>
      <c r="AD42" s="16">
        <v>12</v>
      </c>
      <c r="AE42">
        <f t="shared" si="7"/>
        <v>23</v>
      </c>
      <c r="AF42" s="5"/>
    </row>
    <row r="43" spans="1:59" ht="15" x14ac:dyDescent="0.3">
      <c r="Y43" s="16">
        <v>23</v>
      </c>
      <c r="Z43" s="11" t="s">
        <v>114</v>
      </c>
      <c r="AA43" s="16">
        <v>3</v>
      </c>
      <c r="AB43" s="16">
        <v>4</v>
      </c>
      <c r="AC43" s="16">
        <v>2</v>
      </c>
      <c r="AD43" s="16">
        <v>9</v>
      </c>
      <c r="AE43">
        <f t="shared" si="7"/>
        <v>19</v>
      </c>
      <c r="AF43" s="5"/>
    </row>
    <row r="44" spans="1:59" ht="15" x14ac:dyDescent="0.3">
      <c r="Y44" s="16">
        <v>24</v>
      </c>
      <c r="Z44" s="11" t="s">
        <v>77</v>
      </c>
      <c r="AA44" s="16">
        <v>3</v>
      </c>
      <c r="AB44" s="16">
        <v>3</v>
      </c>
      <c r="AC44" s="16">
        <v>1</v>
      </c>
      <c r="AD44" s="16">
        <v>7</v>
      </c>
      <c r="AE44">
        <f t="shared" si="7"/>
        <v>16</v>
      </c>
      <c r="AF44" s="5"/>
      <c r="AG44" s="2"/>
      <c r="AH44" s="5"/>
      <c r="AI44" s="5"/>
      <c r="AJ44" s="5"/>
      <c r="AK44" s="5"/>
      <c r="AN44" s="12"/>
      <c r="AO44" s="11"/>
      <c r="AP44" s="12"/>
      <c r="AQ44" s="12"/>
      <c r="AR44" s="12"/>
      <c r="AS44" s="12"/>
    </row>
    <row r="45" spans="1:59" ht="15" x14ac:dyDescent="0.3">
      <c r="Y45" s="16">
        <v>25</v>
      </c>
      <c r="Z45" s="11" t="s">
        <v>31</v>
      </c>
      <c r="AA45" s="16">
        <v>3</v>
      </c>
      <c r="AB45" s="16">
        <v>1</v>
      </c>
      <c r="AC45" s="16">
        <v>6</v>
      </c>
      <c r="AD45" s="16">
        <v>10</v>
      </c>
      <c r="AE45">
        <f t="shared" si="7"/>
        <v>17</v>
      </c>
      <c r="AF45" s="5"/>
      <c r="AG45" s="2"/>
      <c r="AH45" s="5"/>
      <c r="AI45" s="5"/>
      <c r="AJ45" s="5"/>
      <c r="AK45" s="5"/>
      <c r="AN45" s="12"/>
      <c r="AO45" s="11"/>
      <c r="AP45" s="12"/>
      <c r="AQ45" s="12"/>
      <c r="AR45" s="12"/>
      <c r="AS45" s="12"/>
    </row>
    <row r="46" spans="1:59" ht="15" x14ac:dyDescent="0.3">
      <c r="Y46" s="16">
        <v>26</v>
      </c>
      <c r="Z46" s="11" t="s">
        <v>32</v>
      </c>
      <c r="AA46" s="16">
        <v>3</v>
      </c>
      <c r="AB46" s="16">
        <v>1</v>
      </c>
      <c r="AC46" s="16">
        <v>3</v>
      </c>
      <c r="AD46" s="16">
        <v>7</v>
      </c>
      <c r="AE46">
        <f t="shared" si="7"/>
        <v>14</v>
      </c>
      <c r="AF46" s="5"/>
      <c r="AG46" s="2"/>
      <c r="AH46" s="5"/>
      <c r="AI46" s="5"/>
      <c r="AJ46" s="5"/>
      <c r="AK46" s="5"/>
      <c r="AN46" s="12"/>
      <c r="AO46" s="11"/>
      <c r="AP46" s="12"/>
      <c r="AQ46" s="12"/>
      <c r="AR46" s="12"/>
      <c r="AS46" s="12"/>
    </row>
    <row r="47" spans="1:59" ht="15" x14ac:dyDescent="0.3">
      <c r="Y47" s="16">
        <v>27</v>
      </c>
      <c r="Z47" s="11" t="s">
        <v>30</v>
      </c>
      <c r="AA47" s="16">
        <v>3</v>
      </c>
      <c r="AB47" s="16">
        <v>1</v>
      </c>
      <c r="AC47" s="16">
        <v>1</v>
      </c>
      <c r="AD47" s="16">
        <v>5</v>
      </c>
      <c r="AE47">
        <f t="shared" si="7"/>
        <v>12</v>
      </c>
      <c r="AF47" s="5"/>
      <c r="AG47" s="2"/>
      <c r="AH47" s="5"/>
      <c r="AI47" s="5"/>
      <c r="AJ47" s="5"/>
      <c r="AK47" s="5"/>
      <c r="AN47" s="12"/>
      <c r="AO47" s="11"/>
      <c r="AP47" s="12"/>
      <c r="AQ47" s="12"/>
      <c r="AR47" s="12"/>
      <c r="AS47" s="12"/>
    </row>
    <row r="48" spans="1:59" ht="28.8" x14ac:dyDescent="0.3">
      <c r="Y48" s="16">
        <v>28</v>
      </c>
      <c r="Z48" s="11" t="s">
        <v>24</v>
      </c>
      <c r="AA48" s="16">
        <v>3</v>
      </c>
      <c r="AB48" s="16">
        <v>0</v>
      </c>
      <c r="AC48" s="16">
        <v>2</v>
      </c>
      <c r="AD48" s="16">
        <v>5</v>
      </c>
      <c r="AE48">
        <f t="shared" si="7"/>
        <v>11</v>
      </c>
      <c r="AF48" s="5"/>
      <c r="AG48" s="2"/>
      <c r="AH48" s="5"/>
      <c r="AI48" s="5"/>
      <c r="AJ48" s="5"/>
      <c r="AK48" s="5"/>
      <c r="AN48" s="12"/>
      <c r="AO48" s="11"/>
      <c r="AP48" s="12"/>
      <c r="AQ48" s="12"/>
      <c r="AR48" s="12"/>
      <c r="AS48" s="12"/>
    </row>
    <row r="49" spans="25:45" ht="15" x14ac:dyDescent="0.3">
      <c r="Y49" s="16">
        <v>29</v>
      </c>
      <c r="Z49" s="11" t="s">
        <v>28</v>
      </c>
      <c r="AA49" s="16">
        <v>2</v>
      </c>
      <c r="AB49" s="16">
        <v>2</v>
      </c>
      <c r="AC49" s="16">
        <v>5</v>
      </c>
      <c r="AD49" s="16">
        <v>9</v>
      </c>
      <c r="AE49">
        <f t="shared" si="7"/>
        <v>15</v>
      </c>
      <c r="AF49" s="5"/>
      <c r="AG49" s="2"/>
      <c r="AH49" s="5"/>
      <c r="AI49" s="5"/>
      <c r="AJ49" s="5"/>
      <c r="AK49" s="5"/>
      <c r="AM49" s="5"/>
      <c r="AN49" s="12"/>
      <c r="AO49" s="11"/>
      <c r="AP49" s="12"/>
      <c r="AQ49" s="12"/>
      <c r="AR49" s="12"/>
      <c r="AS49" s="12"/>
    </row>
    <row r="50" spans="25:45" ht="28.8" x14ac:dyDescent="0.3">
      <c r="Y50" s="34">
        <v>30</v>
      </c>
      <c r="Z50" s="11" t="s">
        <v>78</v>
      </c>
      <c r="AA50" s="16">
        <v>2</v>
      </c>
      <c r="AB50" s="16">
        <v>2</v>
      </c>
      <c r="AC50" s="16">
        <v>3</v>
      </c>
      <c r="AD50" s="16">
        <v>7</v>
      </c>
      <c r="AE50">
        <f t="shared" si="7"/>
        <v>13</v>
      </c>
      <c r="AN50" s="12"/>
      <c r="AO50" s="11"/>
      <c r="AP50" s="12"/>
      <c r="AQ50" s="12"/>
      <c r="AR50" s="12"/>
      <c r="AS50" s="12"/>
    </row>
    <row r="51" spans="25:45" ht="15" x14ac:dyDescent="0.3">
      <c r="Y51" s="34"/>
      <c r="Z51" s="11" t="s">
        <v>16</v>
      </c>
      <c r="AA51" s="16">
        <v>2</v>
      </c>
      <c r="AB51" s="16">
        <v>2</v>
      </c>
      <c r="AC51" s="16">
        <v>3</v>
      </c>
      <c r="AD51" s="16">
        <v>7</v>
      </c>
      <c r="AE51">
        <f t="shared" si="7"/>
        <v>13</v>
      </c>
      <c r="AH51" s="5"/>
      <c r="AI51" s="5"/>
      <c r="AJ51" s="5"/>
      <c r="AK51" s="5"/>
      <c r="AM51" s="5"/>
      <c r="AN51" s="12"/>
      <c r="AO51" s="11"/>
      <c r="AP51" s="12"/>
      <c r="AQ51" s="12"/>
      <c r="AR51" s="12"/>
      <c r="AS51" s="12"/>
    </row>
    <row r="52" spans="25:45" ht="15" x14ac:dyDescent="0.3">
      <c r="Y52" s="16">
        <v>32</v>
      </c>
      <c r="Z52" s="11" t="s">
        <v>17</v>
      </c>
      <c r="AA52" s="16">
        <v>2</v>
      </c>
      <c r="AB52" s="16">
        <v>1</v>
      </c>
      <c r="AC52" s="16">
        <v>6</v>
      </c>
      <c r="AD52" s="16">
        <v>9</v>
      </c>
      <c r="AE52">
        <f t="shared" si="7"/>
        <v>14</v>
      </c>
      <c r="AN52" s="12"/>
      <c r="AO52" s="11"/>
      <c r="AP52" s="12"/>
      <c r="AQ52" s="12"/>
      <c r="AR52" s="12"/>
      <c r="AS52" s="12"/>
    </row>
    <row r="53" spans="25:45" ht="15" x14ac:dyDescent="0.3">
      <c r="Y53" s="16">
        <v>33</v>
      </c>
      <c r="Z53" s="11" t="s">
        <v>151</v>
      </c>
      <c r="AA53" s="16">
        <v>2</v>
      </c>
      <c r="AB53" s="16">
        <v>1</v>
      </c>
      <c r="AC53" s="16">
        <v>1</v>
      </c>
      <c r="AD53" s="16">
        <v>4</v>
      </c>
      <c r="AE53">
        <f t="shared" si="7"/>
        <v>9</v>
      </c>
      <c r="AN53" s="12"/>
      <c r="AO53" s="11"/>
      <c r="AP53" s="12"/>
      <c r="AQ53" s="12"/>
      <c r="AR53" s="12"/>
      <c r="AS53" s="12"/>
    </row>
    <row r="54" spans="25:45" ht="15" x14ac:dyDescent="0.3">
      <c r="Y54" s="16">
        <v>34</v>
      </c>
      <c r="Z54" s="11" t="s">
        <v>54</v>
      </c>
      <c r="AA54" s="16">
        <v>2</v>
      </c>
      <c r="AB54" s="16">
        <v>1</v>
      </c>
      <c r="AC54" s="16">
        <v>0</v>
      </c>
      <c r="AD54" s="16">
        <v>3</v>
      </c>
      <c r="AE54">
        <f t="shared" si="7"/>
        <v>8</v>
      </c>
      <c r="AN54" s="12"/>
      <c r="AO54" s="11"/>
      <c r="AP54" s="12"/>
      <c r="AQ54" s="12"/>
      <c r="AR54" s="12"/>
      <c r="AS54" s="12"/>
    </row>
    <row r="55" spans="25:45" ht="28.8" x14ac:dyDescent="0.3">
      <c r="Y55" s="16">
        <v>35</v>
      </c>
      <c r="Z55" s="11" t="s">
        <v>121</v>
      </c>
      <c r="AA55" s="16">
        <v>2</v>
      </c>
      <c r="AB55" s="16">
        <v>0</v>
      </c>
      <c r="AC55" s="16">
        <v>5</v>
      </c>
      <c r="AD55" s="16">
        <v>7</v>
      </c>
      <c r="AE55">
        <f t="shared" si="7"/>
        <v>11</v>
      </c>
      <c r="AN55" s="35"/>
      <c r="AO55" s="11"/>
      <c r="AP55" s="12"/>
      <c r="AQ55" s="12"/>
      <c r="AR55" s="12"/>
      <c r="AS55" s="12"/>
    </row>
    <row r="56" spans="25:45" ht="15" x14ac:dyDescent="0.3">
      <c r="Y56" s="16">
        <v>36</v>
      </c>
      <c r="Z56" s="11" t="s">
        <v>122</v>
      </c>
      <c r="AA56" s="16">
        <v>2</v>
      </c>
      <c r="AB56" s="16">
        <v>0</v>
      </c>
      <c r="AC56" s="16">
        <v>3</v>
      </c>
      <c r="AD56" s="16">
        <v>5</v>
      </c>
      <c r="AE56">
        <f t="shared" si="7"/>
        <v>9</v>
      </c>
      <c r="AN56" s="35"/>
      <c r="AO56" s="11"/>
      <c r="AP56" s="12"/>
      <c r="AQ56" s="12"/>
      <c r="AR56" s="12"/>
      <c r="AS56" s="12"/>
    </row>
    <row r="57" spans="25:45" ht="28.8" x14ac:dyDescent="0.3">
      <c r="Y57" s="34">
        <v>37</v>
      </c>
      <c r="Z57" s="11" t="s">
        <v>115</v>
      </c>
      <c r="AA57" s="16">
        <v>2</v>
      </c>
      <c r="AB57" s="16">
        <v>0</v>
      </c>
      <c r="AC57" s="16">
        <v>2</v>
      </c>
      <c r="AD57" s="16">
        <v>4</v>
      </c>
      <c r="AE57">
        <f t="shared" si="7"/>
        <v>8</v>
      </c>
      <c r="AN57" s="35"/>
      <c r="AO57" s="11"/>
      <c r="AP57" s="12"/>
      <c r="AQ57" s="12"/>
      <c r="AR57" s="12"/>
      <c r="AS57" s="12"/>
    </row>
    <row r="58" spans="25:45" ht="28.8" x14ac:dyDescent="0.3">
      <c r="Y58" s="34"/>
      <c r="Z58" s="11" t="s">
        <v>116</v>
      </c>
      <c r="AA58" s="16">
        <v>2</v>
      </c>
      <c r="AB58" s="16">
        <v>0</v>
      </c>
      <c r="AC58" s="16">
        <v>2</v>
      </c>
      <c r="AD58" s="16">
        <v>4</v>
      </c>
      <c r="AE58">
        <f t="shared" si="7"/>
        <v>8</v>
      </c>
      <c r="AN58" s="35"/>
      <c r="AO58" s="11"/>
      <c r="AP58" s="12"/>
      <c r="AQ58" s="12"/>
      <c r="AR58" s="12"/>
      <c r="AS58" s="12"/>
    </row>
    <row r="59" spans="25:45" ht="15" x14ac:dyDescent="0.3">
      <c r="Y59" s="34">
        <v>39</v>
      </c>
      <c r="Z59" s="11" t="s">
        <v>123</v>
      </c>
      <c r="AA59" s="16">
        <v>2</v>
      </c>
      <c r="AB59" s="16">
        <v>0</v>
      </c>
      <c r="AC59" s="16">
        <v>1</v>
      </c>
      <c r="AD59" s="16">
        <v>3</v>
      </c>
      <c r="AE59">
        <f t="shared" si="7"/>
        <v>7</v>
      </c>
      <c r="AN59" s="12"/>
      <c r="AO59" s="11"/>
      <c r="AP59" s="12"/>
      <c r="AQ59" s="12"/>
      <c r="AR59" s="12"/>
      <c r="AS59" s="12"/>
    </row>
    <row r="60" spans="25:45" ht="28.8" x14ac:dyDescent="0.3">
      <c r="Y60" s="34"/>
      <c r="Z60" s="11" t="s">
        <v>124</v>
      </c>
      <c r="AA60" s="16">
        <v>2</v>
      </c>
      <c r="AB60" s="16">
        <v>0</v>
      </c>
      <c r="AC60" s="16">
        <v>1</v>
      </c>
      <c r="AD60" s="16">
        <v>3</v>
      </c>
      <c r="AE60">
        <f t="shared" si="7"/>
        <v>7</v>
      </c>
    </row>
    <row r="61" spans="25:45" ht="15" x14ac:dyDescent="0.3">
      <c r="Y61" s="16">
        <v>41</v>
      </c>
      <c r="Z61" s="11" t="s">
        <v>117</v>
      </c>
      <c r="AA61" s="16">
        <v>1</v>
      </c>
      <c r="AB61" s="16">
        <v>5</v>
      </c>
      <c r="AC61" s="16">
        <v>1</v>
      </c>
      <c r="AD61" s="16">
        <v>7</v>
      </c>
      <c r="AE61">
        <f t="shared" si="7"/>
        <v>14</v>
      </c>
    </row>
    <row r="62" spans="25:45" ht="15" x14ac:dyDescent="0.3">
      <c r="Y62" s="16">
        <v>42</v>
      </c>
      <c r="Z62" s="11" t="s">
        <v>23</v>
      </c>
      <c r="AA62" s="16">
        <v>1</v>
      </c>
      <c r="AB62" s="16">
        <v>4</v>
      </c>
      <c r="AC62" s="16">
        <v>5</v>
      </c>
      <c r="AD62" s="16">
        <v>10</v>
      </c>
      <c r="AE62">
        <f t="shared" si="7"/>
        <v>16</v>
      </c>
    </row>
    <row r="63" spans="25:45" ht="28.8" x14ac:dyDescent="0.3">
      <c r="Y63" s="16">
        <v>43</v>
      </c>
      <c r="Z63" s="11" t="s">
        <v>72</v>
      </c>
      <c r="AA63" s="16">
        <v>1</v>
      </c>
      <c r="AB63" s="16">
        <v>3</v>
      </c>
      <c r="AC63" s="16">
        <v>3</v>
      </c>
      <c r="AD63" s="16">
        <v>7</v>
      </c>
      <c r="AE63">
        <f t="shared" si="7"/>
        <v>12</v>
      </c>
    </row>
    <row r="64" spans="25:45" ht="15" x14ac:dyDescent="0.3">
      <c r="Y64" s="34">
        <v>44</v>
      </c>
      <c r="Z64" s="11" t="s">
        <v>15</v>
      </c>
      <c r="AA64" s="16">
        <v>1</v>
      </c>
      <c r="AB64" s="16">
        <v>3</v>
      </c>
      <c r="AC64" s="16">
        <v>2</v>
      </c>
      <c r="AD64" s="16">
        <v>6</v>
      </c>
      <c r="AE64">
        <f t="shared" si="7"/>
        <v>11</v>
      </c>
    </row>
    <row r="65" spans="25:31" ht="28.8" x14ac:dyDescent="0.3">
      <c r="Y65" s="34"/>
      <c r="Z65" s="11" t="s">
        <v>71</v>
      </c>
      <c r="AA65" s="16">
        <v>1</v>
      </c>
      <c r="AB65" s="16">
        <v>3</v>
      </c>
      <c r="AC65" s="16">
        <v>2</v>
      </c>
      <c r="AD65" s="16">
        <v>6</v>
      </c>
      <c r="AE65">
        <f t="shared" si="7"/>
        <v>11</v>
      </c>
    </row>
    <row r="66" spans="25:31" ht="15" x14ac:dyDescent="0.3">
      <c r="Y66" s="34"/>
      <c r="Z66" s="11" t="s">
        <v>75</v>
      </c>
      <c r="AA66" s="16">
        <v>1</v>
      </c>
      <c r="AB66" s="16">
        <v>3</v>
      </c>
      <c r="AC66" s="16">
        <v>2</v>
      </c>
      <c r="AD66" s="16">
        <v>6</v>
      </c>
      <c r="AE66">
        <f t="shared" si="7"/>
        <v>11</v>
      </c>
    </row>
  </sheetData>
  <mergeCells count="6">
    <mergeCell ref="Y64:Y66"/>
    <mergeCell ref="Y50:Y51"/>
    <mergeCell ref="AN55:AN56"/>
    <mergeCell ref="Y57:Y58"/>
    <mergeCell ref="AN57:AN58"/>
    <mergeCell ref="Y59:Y60"/>
  </mergeCells>
  <hyperlinks>
    <hyperlink ref="A42" r:id="rId1" tooltip="Indonesia at the 2008 Summer Olympics" display="https://en.wikipedia.org/wiki/Indonesia_at_the_2008_Summer_Olympics" xr:uid="{E80F097B-48B6-4178-AE4D-333EFEC5486B}"/>
    <hyperlink ref="A2" r:id="rId2" tooltip="United States at the 2020 Summer Olympics" display="https://en.wikipedia.org/wiki/United_States_at_the_2020_Summer_Olympics" xr:uid="{56225613-4386-431D-9E88-D9EBF12C3E98}"/>
    <hyperlink ref="A3" r:id="rId3" tooltip="China at the 2020 Summer Olympics" display="https://en.wikipedia.org/wiki/China_at_the_2020_Summer_Olympics" xr:uid="{B91B4411-C852-401F-939A-DCB9D6C6931C}"/>
    <hyperlink ref="A4" r:id="rId4" tooltip="Japan at the 2020 Summer Olympics" display="https://en.wikipedia.org/wiki/Japan_at_the_2020_Summer_Olympics" xr:uid="{D19C1025-7FD3-4CFA-8E02-E45157AC9ED6}"/>
    <hyperlink ref="A5" r:id="rId5" tooltip="Great Britain at the 2020 Summer Olympics" display="https://en.wikipedia.org/wiki/Great_Britain_at_the_2020_Summer_Olympics" xr:uid="{3235DE94-4F2E-47CB-9B4D-1FA10D8B38FF}"/>
    <hyperlink ref="A6" r:id="rId6" tooltip="Russian Olympic Committee athletes at the 2020 Summer Olympics" display="https://en.wikipedia.org/wiki/Russian_Olympic_Committee_athletes_at_the_2020_Summer_Olympics" xr:uid="{73415750-F0D1-4C31-8B73-E839D2C7A572}"/>
    <hyperlink ref="A7" r:id="rId7" tooltip="Australia at the 2020 Summer Olympics" display="https://en.wikipedia.org/wiki/Australia_at_the_2020_Summer_Olympics" xr:uid="{CA83C4D5-857C-44C7-98C2-031232CC7FDA}"/>
    <hyperlink ref="A8" r:id="rId8" tooltip="Netherlands at the 2020 Summer Olympics" display="https://en.wikipedia.org/wiki/Netherlands_at_the_2020_Summer_Olympics" xr:uid="{DBD4CEFC-E432-4EBC-809E-167EE5D38823}"/>
    <hyperlink ref="A9" r:id="rId9" tooltip="France at the 2020 Summer Olympics" display="https://en.wikipedia.org/wiki/France_at_the_2020_Summer_Olympics" xr:uid="{DFB3A759-18F6-47C0-9643-CCD35CD2EB95}"/>
    <hyperlink ref="A10" r:id="rId10" tooltip="Germany at the 2020 Summer Olympics" display="https://en.wikipedia.org/wiki/Germany_at_the_2020_Summer_Olympics" xr:uid="{E5335D0F-03D5-4D3F-8D63-1370BEEAFD37}"/>
    <hyperlink ref="A11" r:id="rId11" tooltip="Italy at the 2020 Summer Olympics" display="https://en.wikipedia.org/wiki/Italy_at_the_2020_Summer_Olympics" xr:uid="{CBE83827-5C50-4081-82DF-6066D94186EC}"/>
    <hyperlink ref="A12" r:id="rId12" tooltip="Canada at the 2020 Summer Olympics" display="https://en.wikipedia.org/wiki/Canada_at_the_2020_Summer_Olympics" xr:uid="{AF7C7F15-51A2-421F-9FF5-689EC6985CD9}"/>
    <hyperlink ref="A13" r:id="rId13" tooltip="Brazil at the 2020 Summer Olympics" display="https://en.wikipedia.org/wiki/Brazil_at_the_2020_Summer_Olympics" xr:uid="{578AF3CD-1CC1-4E95-B17E-89A1A1702EA3}"/>
    <hyperlink ref="A14" r:id="rId14" tooltip="New Zealand at the 2020 Summer Olympics" display="https://en.wikipedia.org/wiki/New_Zealand_at_the_2020_Summer_Olympics" xr:uid="{5C82439E-0586-4C18-843E-7880B5CD5381}"/>
    <hyperlink ref="A15" r:id="rId15" tooltip="Cuba at the 2020 Summer Olympics" display="https://en.wikipedia.org/wiki/Cuba_at_the_2020_Summer_Olympics" xr:uid="{5F55C364-CA68-4962-B2E0-564C1F5A1A7D}"/>
    <hyperlink ref="A16" r:id="rId16" tooltip="Hungary at the 2020 Summer Olympics" display="https://en.wikipedia.org/wiki/Hungary_at_the_2020_Summer_Olympics" xr:uid="{13212CC0-06EE-40A4-B17C-AAC9F985BC5D}"/>
    <hyperlink ref="A17" r:id="rId17" tooltip="South Korea at the 2020 Summer Olympics" display="https://en.wikipedia.org/wiki/South_Korea_at_the_2020_Summer_Olympics" xr:uid="{50C42D41-F509-4584-A2D0-CFE333AE912F}"/>
    <hyperlink ref="A18" r:id="rId18" tooltip="Poland at the 2020 Summer Olympics" display="https://en.wikipedia.org/wiki/Poland_at_the_2020_Summer_Olympics" xr:uid="{F47E9B7D-8500-49B7-9231-97F2EC232491}"/>
    <hyperlink ref="G2" r:id="rId19" tooltip="Spain at the 2024 Summer Olympics" display="https://en.wikipedia.org/wiki/Spain_at_the_2024_Summer_Olympics" xr:uid="{AD67F901-1C94-476D-B18D-7AD413CABF66}"/>
    <hyperlink ref="G3" r:id="rId20" tooltip="Croatia at the 2024 Summer Olympics" display="https://en.wikipedia.org/wiki/Croatia_at_the_2024_Summer_Olympics" xr:uid="{9D641549-5158-4ABB-B067-264FA6CD9E9B}"/>
    <hyperlink ref="G4" r:id="rId21" tooltip="Cuba at the 2024 Summer Olympics" display="https://en.wikipedia.org/wiki/Cuba_at_the_2024_Summer_Olympics" xr:uid="{36607AB3-4FCC-49F1-B197-A231552DED55}"/>
    <hyperlink ref="G5" r:id="rId22" tooltip="Azerbaijan at the 2024 Summer Olympics" display="https://en.wikipedia.org/wiki/Azerbaijan_at_the_2024_Summer_Olympics" xr:uid="{4EFBEEE2-F6C8-4971-ADA4-03EED884F18D}"/>
    <hyperlink ref="G6" r:id="rId23" tooltip="Belgium at the 2024 Summer Olympics" display="https://en.wikipedia.org/wiki/Belgium_at_the_2024_Summer_Olympics" xr:uid="{258E72F0-C26A-455C-9701-779AFB9EFCD3}"/>
    <hyperlink ref="G7" r:id="rId24" tooltip="Hong Kong at the 2024 Summer Olympics" display="https://en.wikipedia.org/wiki/Hong_Kong_at_the_2024_Summer_Olympics" xr:uid="{FE57EAD9-1745-4E8F-8A86-4DEB950FED6E}"/>
    <hyperlink ref="G8" r:id="rId25" tooltip="Philippines at the 2024 Summer Olympics" display="https://en.wikipedia.org/wiki/Philippines_at_the_2024_Summer_Olympics" xr:uid="{C65D389D-1F4E-456B-9D17-E0A0F37FD38D}"/>
    <hyperlink ref="G9" r:id="rId26" tooltip="Serbia at the 2024 Summer Olympics" display="https://en.wikipedia.org/wiki/Serbia_at_the_2024_Summer_Olympics" xr:uid="{AD5C266D-ADDD-410A-94CB-BF064C0D3B5C}"/>
    <hyperlink ref="G10" r:id="rId27" tooltip="Israel at the 2024 Summer Olympics" display="https://en.wikipedia.org/wiki/Israel_at_the_2024_Summer_Olympics" xr:uid="{392398E9-21E2-488C-AAE5-93EEF5874843}"/>
    <hyperlink ref="G11" r:id="rId28" tooltip="Kazakhstan at the 2024 Summer Olympics" display="https://en.wikipedia.org/wiki/Kazakhstan_at_the_2024_Summer_Olympics" xr:uid="{4C741164-FAB4-4B1E-9D28-28C3F95EFD48}"/>
    <hyperlink ref="G12" r:id="rId29" tooltip="Jamaica at the 2024 Summer Olympics" display="https://en.wikipedia.org/wiki/Jamaica_at_the_2024_Summer_Olympics" xr:uid="{2FC57F31-B39F-4D6D-9BDB-BD1A4CD5F6A6}"/>
    <hyperlink ref="G13" r:id="rId30" tooltip="China at the 2024 Summer Olympics" display="https://en.wikipedia.org/wiki/China_at_the_2024_Summer_Olympics" xr:uid="{8895DE91-894E-4E8E-B69B-4EB2FC995AB3}"/>
    <hyperlink ref="G14" r:id="rId31" tooltip="United States at the 2024 Summer Olympics" display="https://en.wikipedia.org/wiki/United_States_at_the_2024_Summer_Olympics" xr:uid="{6526F09E-077B-40AA-98F9-FB78F82C512D}"/>
    <hyperlink ref="G15" r:id="rId32" tooltip="Australia at the 2024 Summer Olympics" display="https://en.wikipedia.org/wiki/Australia_at_the_2024_Summer_Olympics" xr:uid="{F0D3CED9-7AB5-4110-99DB-43B9C95A7413}"/>
    <hyperlink ref="G16" r:id="rId33" tooltip="Japan at the 2024 Summer Olympics" display="https://en.wikipedia.org/wiki/Japan_at_the_2024_Summer_Olympics" xr:uid="{D0CC1563-2904-410C-A2E2-926E3CC07D62}"/>
    <hyperlink ref="G17" r:id="rId34" tooltip="France at the 2024 Summer Olympics" display="https://en.wikipedia.org/wiki/France_at_the_2024_Summer_Olympics" xr:uid="{4CC8151E-9362-4FD8-A995-03AFE4DB0B0E}"/>
    <hyperlink ref="G18" r:id="rId35" tooltip="Great Britain at the 2024 Summer Olympics" display="https://en.wikipedia.org/wiki/Great_Britain_at_the_2024_Summer_Olympics" xr:uid="{41F9F31A-7001-4839-A3BF-D5A243D53F4E}"/>
    <hyperlink ref="M2" r:id="rId36" tooltip="United States at the 2020 Summer Olympics" display="https://en.wikipedia.org/wiki/United_States_at_the_2020_Summer_Olympics" xr:uid="{88A39881-85C2-42BA-B5BB-04163A0A8B78}"/>
    <hyperlink ref="M3" r:id="rId37" tooltip="China at the 2020 Summer Olympics" display="https://en.wikipedia.org/wiki/China_at_the_2020_Summer_Olympics" xr:uid="{D019FB7D-C35F-492E-A8EA-689DB4556166}"/>
    <hyperlink ref="M4" r:id="rId38" tooltip="Japan at the 2020 Summer Olympics" display="https://en.wikipedia.org/wiki/Japan_at_the_2020_Summer_Olympics" xr:uid="{7BA322B0-57D9-47E1-8BFD-32FE6136FBFB}"/>
    <hyperlink ref="M5" r:id="rId39" tooltip="Great Britain at the 2020 Summer Olympics" display="https://en.wikipedia.org/wiki/Great_Britain_at_the_2020_Summer_Olympics" xr:uid="{96A4C289-B6AB-42C6-81C2-5717927C4519}"/>
    <hyperlink ref="M6" r:id="rId40" tooltip="Russian Olympic Committee athletes at the 2020 Summer Olympics" display="https://en.wikipedia.org/wiki/Russian_Olympic_Committee_athletes_at_the_2020_Summer_Olympics" xr:uid="{C7D4D1EE-A855-44B6-8D20-FFE97E6D2C15}"/>
    <hyperlink ref="M7" r:id="rId41" tooltip="Australia at the 2020 Summer Olympics" display="https://en.wikipedia.org/wiki/Australia_at_the_2020_Summer_Olympics" xr:uid="{71BF8E6A-DC39-4FD7-AD02-AA540090F39C}"/>
    <hyperlink ref="M8" r:id="rId42" tooltip="Netherlands at the 2020 Summer Olympics" display="https://en.wikipedia.org/wiki/Netherlands_at_the_2020_Summer_Olympics" xr:uid="{82B801BD-6DBF-4910-B822-34509171F8D0}"/>
    <hyperlink ref="M9" r:id="rId43" tooltip="France at the 2020 Summer Olympics" display="https://en.wikipedia.org/wiki/France_at_the_2020_Summer_Olympics" xr:uid="{B4F76B14-C93A-4A1A-B5A2-B2B10225994A}"/>
    <hyperlink ref="M10" r:id="rId44" tooltip="Germany at the 2020 Summer Olympics" display="https://en.wikipedia.org/wiki/Germany_at_the_2020_Summer_Olympics" xr:uid="{1F217BD7-3477-4ED4-AB7C-E6F7627C68E3}"/>
    <hyperlink ref="M11" r:id="rId45" tooltip="Italy at the 2020 Summer Olympics" display="https://en.wikipedia.org/wiki/Italy_at_the_2020_Summer_Olympics" xr:uid="{51FEF640-4CD4-4F61-A798-A5400223254F}"/>
    <hyperlink ref="M12" r:id="rId46" tooltip="Canada at the 2020 Summer Olympics" display="https://en.wikipedia.org/wiki/Canada_at_the_2020_Summer_Olympics" xr:uid="{92128337-CF8B-4C89-A6B5-CC3D30D51196}"/>
    <hyperlink ref="M13" r:id="rId47" tooltip="Brazil at the 2020 Summer Olympics" display="https://en.wikipedia.org/wiki/Brazil_at_the_2020_Summer_Olympics" xr:uid="{1E459147-0C5E-4858-93A6-B8C3B289689C}"/>
    <hyperlink ref="M14" r:id="rId48" tooltip="New Zealand at the 2020 Summer Olympics" display="https://en.wikipedia.org/wiki/New_Zealand_at_the_2020_Summer_Olympics" xr:uid="{EED012D6-C5B6-4423-B83E-7D77F03345C3}"/>
    <hyperlink ref="M15" r:id="rId49" tooltip="Cuba at the 2020 Summer Olympics" display="https://en.wikipedia.org/wiki/Cuba_at_the_2020_Summer_Olympics" xr:uid="{49348AE7-B2B6-412F-A731-8ED9773BBB00}"/>
    <hyperlink ref="M16" r:id="rId50" tooltip="Hungary at the 2020 Summer Olympics" display="https://en.wikipedia.org/wiki/Hungary_at_the_2020_Summer_Olympics" xr:uid="{AEDF4B0F-1EF4-4D2E-AF90-8F90F0F3048A}"/>
    <hyperlink ref="M17" r:id="rId51" tooltip="South Korea at the 2020 Summer Olympics" display="https://en.wikipedia.org/wiki/South_Korea_at_the_2020_Summer_Olympics" xr:uid="{8E107701-225B-4101-A005-557C206C896A}"/>
    <hyperlink ref="M18" r:id="rId52" tooltip="Poland at the 2020 Summer Olympics" display="https://en.wikipedia.org/wiki/Poland_at_the_2020_Summer_Olympics" xr:uid="{5E6F6191-FED8-4265-B34F-F86D81244C1A}"/>
    <hyperlink ref="M19" r:id="rId53" tooltip="Czech Republic at the 2020 Summer Olympics" display="https://en.wikipedia.org/wiki/Czech_Republic_at_the_2020_Summer_Olympics" xr:uid="{C4903002-351F-48CF-8D49-E8C9C667F545}"/>
    <hyperlink ref="M20" r:id="rId54" tooltip="Kenya at the 2020 Summer Olympics" display="https://en.wikipedia.org/wiki/Kenya_at_the_2020_Summer_Olympics" xr:uid="{F548E4F3-3BD0-421D-BFC2-DDD94A688827}"/>
    <hyperlink ref="M21" r:id="rId55" tooltip="Norway at the 2020 Summer Olympics" display="https://en.wikipedia.org/wiki/Norway_at_the_2020_Summer_Olympics" xr:uid="{98CDA341-838E-4675-B0F6-2CB7D7EB02C1}"/>
    <hyperlink ref="A19" r:id="rId56" tooltip="Jamaica at the 2012 Summer Olympics" display="https://en.wikipedia.org/wiki/Jamaica_at_the_2012_Summer_Olympics" xr:uid="{8F054807-99DD-491A-A3EA-9CC7DA3CB42D}"/>
    <hyperlink ref="A20" r:id="rId57" tooltip="Czech Republic at the 2012 Summer Olympics" display="https://en.wikipedia.org/wiki/Czech_Republic_at_the_2012_Summer_Olympics" xr:uid="{635AE829-38A8-4394-BA66-5B8E9B962B41}"/>
    <hyperlink ref="A21" r:id="rId58" tooltip="South Africa at the 2012 Summer Olympics" display="https://en.wikipedia.org/wiki/South_Africa_at_the_2012_Summer_Olympics" xr:uid="{68D15E46-6687-4D6A-B61E-1F7BDACB503C}"/>
    <hyperlink ref="A22" r:id="rId59" tooltip="North Korea at the 2012 Summer Olympics" display="https://en.wikipedia.org/wiki/North_Korea_at_the_2012_Summer_Olympics" xr:uid="{8B7B6738-C028-4266-B3F2-73174B6C1876}"/>
    <hyperlink ref="A23" r:id="rId60" tooltip="Brazil at the 2012 Summer Olympics" display="https://en.wikipedia.org/wiki/Brazil_at_the_2012_Summer_Olympics" xr:uid="{46F17154-C66E-40EE-88C9-2114ABBFFFBF}"/>
    <hyperlink ref="A24" r:id="rId61" tooltip="Kazakhstan at the 2012 Summer Olympics" display="https://en.wikipedia.org/wiki/Kazakhstan_at_the_2012_Summer_Olympics" xr:uid="{314D297E-084D-468F-B3B3-1C61C7EEFCCF}"/>
    <hyperlink ref="A25" r:id="rId62" tooltip="Poland at the 2012 Summer Olympics" display="https://en.wikipedia.org/wiki/Poland_at_the_2012_Summer_Olympics" xr:uid="{16C8FD19-06BE-4469-AB3D-270515C17593}"/>
    <hyperlink ref="A26" r:id="rId63" tooltip="Ethiopia at the 2012 Summer Olympics" display="https://en.wikipedia.org/wiki/Ethiopia_at_the_2012_Summer_Olympics" xr:uid="{E2BDC5F7-07CC-413B-AB16-8712F2D24E30}"/>
    <hyperlink ref="A27" r:id="rId64" tooltip="Croatia at the 2012 Summer Olympics" display="https://en.wikipedia.org/wiki/Croatia_at_the_2012_Summer_Olympics" xr:uid="{2A0ADED4-B023-4C39-ABBD-6D96A41C8C70}"/>
    <hyperlink ref="A28" r:id="rId65" tooltip="Canada at the 2012 Summer Olympics" display="https://en.wikipedia.org/wiki/Canada_at_the_2012_Summer_Olympics" xr:uid="{E12DA6F4-2FF4-4CD1-8BC8-CC18BB012EAD}"/>
    <hyperlink ref="A29" r:id="rId66" tooltip="Belarus at the 2012 Summer Olympics" display="https://en.wikipedia.org/wiki/Belarus_at_the_2012_Summer_Olympics" xr:uid="{1DEC5D76-6105-412F-9878-EBE3903B0DF8}"/>
    <hyperlink ref="A30" r:id="rId67" tooltip="Kenya at the 2012 Summer Olympics" display="https://en.wikipedia.org/wiki/Kenya_at_the_2012_Summer_Olympics" xr:uid="{391B1C20-6A36-4B66-9FC4-0EBEF54C7344}"/>
    <hyperlink ref="A31" r:id="rId68" tooltip="Denmark at the 2012 Summer Olympics" display="https://en.wikipedia.org/wiki/Denmark_at_the_2012_Summer_Olympics" xr:uid="{1703FB9F-F42C-4744-A4A8-A41BED8530BD}"/>
    <hyperlink ref="A32" r:id="rId69" tooltip="Romania at the 2012 Summer Olympics" display="https://en.wikipedia.org/wiki/Romania_at_the_2012_Summer_Olympics" xr:uid="{1408DF84-6372-4CDB-A7AD-DF23202D629D}"/>
    <hyperlink ref="A33" r:id="rId70" tooltip="Azerbaijan at the 2012 Summer Olympics" display="https://en.wikipedia.org/wiki/Azerbaijan_at_the_2012_Summer_Olympics" xr:uid="{11DBE024-7F58-4CC5-9206-81A88530B334}"/>
    <hyperlink ref="A34" r:id="rId71" tooltip="Switzerland at the 2012 Summer Olympics" display="https://en.wikipedia.org/wiki/Switzerland_at_the_2012_Summer_Olympics" xr:uid="{2ACB1AFE-A516-4DA0-9FB2-9016030E4354}"/>
    <hyperlink ref="A35" r:id="rId72" tooltip="Norway at the 2012 Summer Olympics" display="https://en.wikipedia.org/wiki/Norway_at_the_2012_Summer_Olympics" xr:uid="{40F05295-1D3C-4D3D-8E33-5732C555C8A2}"/>
    <hyperlink ref="A36" r:id="rId73" tooltip="Lithuania at the 2012 Summer Olympics" display="https://en.wikipedia.org/wiki/Lithuania_at_the_2012_Summer_Olympics" xr:uid="{ABB15C52-DC23-486D-BAA5-8095BA0B51D1}"/>
    <hyperlink ref="A37" r:id="rId74" tooltip="Tunisia at the 2012 Summer Olympics" display="https://en.wikipedia.org/wiki/Tunisia_at_the_2012_Summer_Olympics" xr:uid="{A84F64FC-D2FB-478A-84C6-5CB1C4E1DE2C}"/>
    <hyperlink ref="A38" r:id="rId75" tooltip="Sweden at the 2012 Summer Olympics" display="https://en.wikipedia.org/wiki/Sweden_at_the_2012_Summer_Olympics" xr:uid="{3E17467A-2DA7-4929-B312-F2790D10A7FD}"/>
    <hyperlink ref="A39" r:id="rId76" tooltip="Colombia at the 2012 Summer Olympics" display="https://en.wikipedia.org/wiki/Colombia_at_the_2012_Summer_Olympics" xr:uid="{A36A3EF5-6938-4831-AEE2-EADCDF1629F5}"/>
    <hyperlink ref="A40" r:id="rId77" tooltip="Mexico at the 2012 Summer Olympics" display="https://en.wikipedia.org/wiki/Mexico_at_the_2012_Summer_Olympics" xr:uid="{0E547D6A-B7EE-4B1A-85B4-5B3D0E86292B}"/>
    <hyperlink ref="A41" r:id="rId78" tooltip="Georgia at the 2012 Summer Olympics" display="https://en.wikipedia.org/wiki/Georgia_at_the_2012_Summer_Olympics" xr:uid="{5F6EDF6B-FA25-4D0E-AA6F-243E9D3350C9}"/>
    <hyperlink ref="G19" r:id="rId79" tooltip="Cuba at the 2016 Summer Olympics" display="https://en.wikipedia.org/wiki/Cuba_at_the_2016_Summer_Olympics" xr:uid="{2E2A0B4E-DF8B-427C-9A13-946BFEB666FD}"/>
    <hyperlink ref="G20" r:id="rId80" tooltip="New Zealand at the 2016 Summer Olympics" display="https://en.wikipedia.org/wiki/New_Zealand_at_the_2016_Summer_Olympics" xr:uid="{C2E17903-F7DA-4E0F-B937-0CF1EFBB3703}"/>
    <hyperlink ref="G21" r:id="rId81" tooltip="Canada at the 2016 Summer Olympics" display="https://en.wikipedia.org/wiki/Canada_at_the_2016_Summer_Olympics" xr:uid="{DF57B2D2-97F9-43AD-981F-4E6D9EE8454E}"/>
    <hyperlink ref="G22" r:id="rId82" tooltip="Uzbekistan at the 2016 Summer Olympics" display="https://en.wikipedia.org/wiki/Uzbekistan_at_the_2016_Summer_Olympics" xr:uid="{3EFD3C1C-E163-48E7-97D5-758B8E428CB6}"/>
    <hyperlink ref="G23" r:id="rId83" tooltip="Colombia at the 2016 Summer Olympics" display="https://en.wikipedia.org/wiki/Colombia_at_the_2016_Summer_Olympics" xr:uid="{09FADDCE-FF15-4CCF-8218-51781B937ED7}"/>
    <hyperlink ref="G24" r:id="rId84" tooltip="Switzerland at the 2016 Summer Olympics" display="https://en.wikipedia.org/wiki/Switzerland_at_the_2016_Summer_Olympics" xr:uid="{68EB7881-8EFC-4FE4-BBC9-E2CFD85F72E2}"/>
    <hyperlink ref="G25" r:id="rId85" tooltip="Iran at the 2016 Summer Olympics" display="https://en.wikipedia.org/wiki/Iran_at_the_2016_Summer_Olympics" xr:uid="{655D8D92-494F-4065-AA2B-C8AFFD4CCFDF}"/>
    <hyperlink ref="G26" r:id="rId86" tooltip="Greece at the 2016 Summer Olympics" display="https://en.wikipedia.org/wiki/Greece_at_the_2016_Summer_Olympics" xr:uid="{915410AB-883A-471A-8AC2-2F8D53E33860}"/>
    <hyperlink ref="G27" r:id="rId87" tooltip="Argentina at the 2016 Summer Olympics" display="https://en.wikipedia.org/wiki/Argentina_at_the_2016_Summer_Olympics" xr:uid="{3FAA41A8-E646-403B-B238-9CCA7B3BAFFB}"/>
    <hyperlink ref="G28" r:id="rId88" tooltip="Denmark at the 2016 Summer Olympics" display="https://en.wikipedia.org/wiki/Denmark_at_the_2016_Summer_Olympics" xr:uid="{C73CF25D-657D-41C9-BA9F-ED51941A3064}"/>
    <hyperlink ref="G29" r:id="rId89" tooltip="Sweden at the 2016 Summer Olympics" display="https://en.wikipedia.org/wiki/Sweden_at_the_2016_Summer_Olympics" xr:uid="{F8D3133B-F123-474E-B34D-BBBD44881084}"/>
    <hyperlink ref="G30" r:id="rId90" tooltip="South Africa at the 2016 Summer Olympics" display="https://en.wikipedia.org/wiki/South_Africa_at_the_2016_Summer_Olympics" xr:uid="{32C939EC-DF11-4625-978E-B570B5925867}"/>
    <hyperlink ref="G31" r:id="rId91" tooltip="Kazakhstan at the 2016 Summer Olympics" display="https://en.wikipedia.org/wiki/Kazakhstan_at_the_2016_Summer_Olympics" xr:uid="{851D227A-184E-48B4-BF88-94A3F38C9CF8}"/>
    <hyperlink ref="G32" r:id="rId92" tooltip="Ukraine at the 2016 Summer Olympics" display="https://en.wikipedia.org/wiki/Ukraine_at_the_2016_Summer_Olympics" xr:uid="{C2D261D6-945C-4A07-848C-2FECDBF178D6}"/>
    <hyperlink ref="G33" r:id="rId93" tooltip="Serbia at the 2016 Summer Olympics" display="https://en.wikipedia.org/wiki/Serbia_at_the_2016_Summer_Olympics" xr:uid="{1E93E9B2-2FA5-404D-B74C-508D42E91BBF}"/>
    <hyperlink ref="G34" r:id="rId94" tooltip="Poland at the 2016 Summer Olympics" display="https://en.wikipedia.org/wiki/Poland_at_the_2016_Summer_Olympics" xr:uid="{4DE15D9B-2001-4F75-9C10-6CC162E9D86E}"/>
    <hyperlink ref="G35" r:id="rId95" tooltip="North Korea at the 2016 Summer Olympics" display="https://en.wikipedia.org/wiki/North_Korea_at_the_2016_Summer_Olympics" xr:uid="{806C72C9-81F9-48FA-A323-CE5CB632301C}"/>
    <hyperlink ref="G36" r:id="rId96" tooltip="Belgium at the 2016 Summer Olympics" display="https://en.wikipedia.org/wiki/Belgium_at_the_2016_Summer_Olympics" xr:uid="{709BC003-49AE-4B79-9D6C-B7D0FAE9DBFD}"/>
    <hyperlink ref="G37" r:id="rId97" tooltip="Thailand at the 2016 Summer Olympics" display="https://en.wikipedia.org/wiki/Thailand_at_the_2016_Summer_Olympics" xr:uid="{DB082BA5-E845-4E0E-804B-60FF76AD34FF}"/>
    <hyperlink ref="G38" r:id="rId98" tooltip="Slovakia at the 2016 Summer Olympics" display="https://en.wikipedia.org/wiki/Slovakia_at_the_2016_Summer_Olympics" xr:uid="{B4E8C74A-B4F3-4763-877D-0D94DA0AFD00}"/>
    <hyperlink ref="G39" r:id="rId99" tooltip="Georgia at the 2016 Summer Olympics" display="https://en.wikipedia.org/wiki/Georgia_at_the_2016_Summer_Olympics" xr:uid="{8598C990-66C0-42E4-8289-5A107001AD72}"/>
    <hyperlink ref="G40" r:id="rId100" tooltip="Azerbaijan at the 2016 Summer Olympics" display="https://en.wikipedia.org/wiki/Azerbaijan_at_the_2016_Summer_Olympics" xr:uid="{C3FD1CED-5863-4BD6-B136-EAC24477EA82}"/>
    <hyperlink ref="G41" r:id="rId101" tooltip="Belarus at the 2016 Summer Olympics" display="https://en.wikipedia.org/wiki/Belarus_at_the_2016_Summer_Olympics" xr:uid="{89C38A10-26D8-4EB6-9E71-0B0BA6339F85}"/>
    <hyperlink ref="Z21" r:id="rId102" tooltip="United States at the 2024 Summer Olympics" display="https://en.wikipedia.org/wiki/United_States_at_the_2024_Summer_Olympics" xr:uid="{BEB45888-D106-4FC6-A4CE-AEFEA6B1474C}"/>
    <hyperlink ref="Z22" r:id="rId103" tooltip="China at the 2024 Summer Olympics" display="https://en.wikipedia.org/wiki/China_at_the_2024_Summer_Olympics" xr:uid="{6F0C9FFB-C173-4D5E-861E-C339BF9998B2}"/>
    <hyperlink ref="Z23" r:id="rId104" tooltip="Japan at the 2024 Summer Olympics" display="https://en.wikipedia.org/wiki/Japan_at_the_2024_Summer_Olympics" xr:uid="{44234FE4-D8D7-4BC2-BB6B-D8EA46625DEC}"/>
    <hyperlink ref="Z24" r:id="rId105" tooltip="Australia at the 2024 Summer Olympics" display="https://en.wikipedia.org/wiki/Australia_at_the_2024_Summer_Olympics" xr:uid="{FE1C2113-C0E4-412B-B228-34B62DCA433E}"/>
    <hyperlink ref="Z25" r:id="rId106" tooltip="France at the 2024 Summer Olympics" display="https://en.wikipedia.org/wiki/France_at_the_2024_Summer_Olympics" xr:uid="{2AA317EC-5740-44C4-AD55-0F07CDE74E24}"/>
    <hyperlink ref="Z26" r:id="rId107" tooltip="Netherlands at the 2024 Summer Olympics" display="https://en.wikipedia.org/wiki/Netherlands_at_the_2024_Summer_Olympics" xr:uid="{4D015833-F3BE-4BDD-A483-71F5D31FDD70}"/>
    <hyperlink ref="Z27" r:id="rId108" tooltip="Great Britain at the 2024 Summer Olympics" display="https://en.wikipedia.org/wiki/Great_Britain_at_the_2024_Summer_Olympics" xr:uid="{07F6F33F-78E3-4251-BC2C-6611DD8C6991}"/>
    <hyperlink ref="Z28" r:id="rId109" tooltip="South Korea at the 2024 Summer Olympics" display="https://en.wikipedia.org/wiki/South_Korea_at_the_2024_Summer_Olympics" xr:uid="{58E23002-752B-4CAF-A5D7-FE7E33B709B1}"/>
    <hyperlink ref="Z29" r:id="rId110" tooltip="Italy at the 2024 Summer Olympics" display="https://en.wikipedia.org/wiki/Italy_at_the_2024_Summer_Olympics" xr:uid="{B64E734F-D542-4846-8E3C-FFBD33C0CA03}"/>
    <hyperlink ref="Z30" r:id="rId111" tooltip="Germany at the 2024 Summer Olympics" display="https://en.wikipedia.org/wiki/Germany_at_the_2024_Summer_Olympics" xr:uid="{DEB27880-297B-441F-9328-6BEFC50BEFED}"/>
    <hyperlink ref="Z31" r:id="rId112" tooltip="New Zealand at the 2024 Summer Olympics" display="https://en.wikipedia.org/wiki/New_Zealand_at_the_2024_Summer_Olympics" xr:uid="{43C23E14-BB8A-4B11-BA6F-59C10B7EC40D}"/>
    <hyperlink ref="Z32" r:id="rId113" tooltip="Canada at the 2024 Summer Olympics" display="https://en.wikipedia.org/wiki/Canada_at_the_2024_Summer_Olympics" xr:uid="{843DB9E3-554E-4168-8954-BD5370477C07}"/>
    <hyperlink ref="Z33" r:id="rId114" tooltip="Uzbekistan at the 2024 Summer Olympics" display="https://en.wikipedia.org/wiki/Uzbekistan_at_the_2024_Summer_Olympics" xr:uid="{998C0B66-A85E-4DD7-BEE0-714147FA658D}"/>
    <hyperlink ref="Z34" r:id="rId115" tooltip="Hungary at the 2024 Summer Olympics" display="https://en.wikipedia.org/wiki/Hungary_at_the_2024_Summer_Olympics" xr:uid="{6E7A9272-CE61-488C-9888-AD0D127E063D}"/>
    <hyperlink ref="Z35" r:id="rId116" tooltip="Spain at the 2024 Summer Olympics" display="https://en.wikipedia.org/wiki/Spain_at_the_2024_Summer_Olympics" xr:uid="{EF62912E-3F30-4C55-9946-508E807F6DB1}"/>
    <hyperlink ref="Z36" r:id="rId117" tooltip="Sweden at the 2024 Summer Olympics" display="https://en.wikipedia.org/wiki/Sweden_at_the_2024_Summer_Olympics" xr:uid="{C83342B7-5F43-4E1B-A9C6-7E543981F836}"/>
    <hyperlink ref="Z37" r:id="rId118" tooltip="Kenya at the 2024 Summer Olympics" display="https://en.wikipedia.org/wiki/Kenya_at_the_2024_Summer_Olympics" xr:uid="{CE68B650-B383-4FC2-B513-D057C22C817B}"/>
    <hyperlink ref="Z38" r:id="rId119" tooltip="Norway at the 2024 Summer Olympics" display="https://en.wikipedia.org/wiki/Norway_at_the_2024_Summer_Olympics" xr:uid="{B7AA210D-4C89-4564-8448-A888A6FCB07F}"/>
    <hyperlink ref="Z39" r:id="rId120" tooltip="Ireland at the 2024 Summer Olympics" display="https://en.wikipedia.org/wiki/Ireland_at_the_2024_Summer_Olympics" xr:uid="{AF5336D3-4B59-4CA6-B62A-24BF0BD49B26}"/>
    <hyperlink ref="Z40" r:id="rId121" tooltip="Brazil at the 2024 Summer Olympics" display="https://en.wikipedia.org/wiki/Brazil_at_the_2024_Summer_Olympics" xr:uid="{8C6D4680-837D-4A8D-9D19-7EDF1409BFC0}"/>
    <hyperlink ref="Z41" r:id="rId122" tooltip="Iran at the 2024 Summer Olympics" display="https://en.wikipedia.org/wiki/Iran_at_the_2024_Summer_Olympics" xr:uid="{FDB387C5-DC59-48F4-BA7E-2AC339EAD4FC}"/>
    <hyperlink ref="Z42" r:id="rId123" tooltip="Ukraine at the 2024 Summer Olympics" display="https://en.wikipedia.org/wiki/Ukraine_at_the_2024_Summer_Olympics" xr:uid="{2A21AEBE-6A5F-4AE3-BC4D-5625037BFC97}"/>
    <hyperlink ref="Z43" r:id="rId124" tooltip="Romania at the 2024 Summer Olympics" display="https://en.wikipedia.org/wiki/Romania_at_the_2024_Summer_Olympics" xr:uid="{0D44E1CD-776E-46AE-B18E-27DC10CE98C3}"/>
    <hyperlink ref="Z44" r:id="rId125" tooltip="Georgia at the 2024 Summer Olympics" display="https://en.wikipedia.org/wiki/Georgia_at_the_2024_Summer_Olympics" xr:uid="{5A9B68BA-DF41-4E34-902A-4386AAEED7A0}"/>
    <hyperlink ref="Z45" r:id="rId126" tooltip="Belgium at the 2024 Summer Olympics" display="https://en.wikipedia.org/wiki/Belgium_at_the_2024_Summer_Olympics" xr:uid="{37A0C6A1-55AE-4872-BB1F-730044D72663}"/>
    <hyperlink ref="Z46" r:id="rId127" tooltip="Bulgaria at the 2024 Summer Olympics" display="https://en.wikipedia.org/wiki/Bulgaria_at_the_2024_Summer_Olympics" xr:uid="{075E52E9-861C-4766-8315-0566E2959103}"/>
    <hyperlink ref="Z47" r:id="rId128" tooltip="Serbia at the 2024 Summer Olympics" display="https://en.wikipedia.org/wiki/Serbia_at_the_2024_Summer_Olympics" xr:uid="{A96D24F1-ADA2-4D79-B00B-21377D0BFE12}"/>
    <hyperlink ref="Z48" r:id="rId129" tooltip="Czech Republic at the 2024 Summer Olympics" display="https://en.wikipedia.org/wiki/Czech_Republic_at_the_2024_Summer_Olympics" xr:uid="{3998E1D0-16AA-46D7-B944-6B652252BE16}"/>
    <hyperlink ref="Z49" r:id="rId130" tooltip="Denmark at the 2024 Summer Olympics" display="https://en.wikipedia.org/wiki/Denmark_at_the_2024_Summer_Olympics" xr:uid="{88C24A21-EFBC-4318-8C09-B959D04F0467}"/>
    <hyperlink ref="Z50" r:id="rId131" tooltip="Azerbaijan at the 2024 Summer Olympics" display="https://en.wikipedia.org/wiki/Azerbaijan_at_the_2024_Summer_Olympics" xr:uid="{53ED4DD7-C004-4A09-9E05-E75FEA716867}"/>
    <hyperlink ref="Z51" r:id="rId132" tooltip="Croatia at the 2024 Summer Olympics" display="https://en.wikipedia.org/wiki/Croatia_at_the_2024_Summer_Olympics" xr:uid="{F708551F-24DF-46BA-864D-CB21961B97BB}"/>
    <hyperlink ref="Z52" r:id="rId133" tooltip="Cuba at the 2024 Summer Olympics" display="https://en.wikipedia.org/wiki/Cuba_at_the_2024_Summer_Olympics" xr:uid="{CFF54C4E-F7D8-480E-A9D3-431D6BB24703}"/>
    <hyperlink ref="Z53" r:id="rId134" tooltip="Bahrain at the 2024 Summer Olympics" display="https://en.wikipedia.org/wiki/Bahrain_at_the_2024_Summer_Olympics" xr:uid="{5489B4BD-5571-4C6C-AECE-9CA845AC5837}"/>
    <hyperlink ref="Z54" r:id="rId135" tooltip="Slovenia at the 2024 Summer Olympics" display="https://en.wikipedia.org/wiki/Slovenia_at_the_2024_Summer_Olympics" xr:uid="{AD229A03-44D7-4A29-9972-2E98AB09C491}"/>
    <hyperlink ref="Z55" r:id="rId136" tooltip="Chinese Taipei at the 2024 Summer Olympics" display="https://en.wikipedia.org/wiki/Chinese_Taipei_at_the_2024_Summer_Olympics" xr:uid="{659D24DD-DB0B-45D8-9F09-FB24A087AAA6}"/>
    <hyperlink ref="Z56" r:id="rId137" tooltip="Austria at the 2024 Summer Olympics" display="https://en.wikipedia.org/wiki/Austria_at_the_2024_Summer_Olympics" xr:uid="{4644468C-FFF6-443F-8135-780600D53AD0}"/>
    <hyperlink ref="Z57" r:id="rId138" tooltip="Hong Kong at the 2024 Summer Olympics" display="https://en.wikipedia.org/wiki/Hong_Kong_at_the_2024_Summer_Olympics" xr:uid="{EBF874E1-7C22-4864-8F8C-503B1A05214D}"/>
    <hyperlink ref="Z58" r:id="rId139" tooltip="Philippines at the 2024 Summer Olympics" display="https://en.wikipedia.org/wiki/Philippines_at_the_2024_Summer_Olympics" xr:uid="{4499664D-68B6-47A1-871E-37102A948117}"/>
    <hyperlink ref="Z59" r:id="rId140" tooltip="Algeria at the 2024 Summer Olympics" display="https://en.wikipedia.org/wiki/Algeria_at_the_2024_Summer_Olympics" xr:uid="{3D8C583B-E75E-41FB-9439-2397FCF4E2A9}"/>
    <hyperlink ref="Z60" r:id="rId141" tooltip="Indonesia at the 2024 Summer Olympics" display="https://en.wikipedia.org/wiki/Indonesia_at_the_2024_Summer_Olympics" xr:uid="{C055ABDC-64BB-41A9-9B04-C5BD0CF6CB7B}"/>
    <hyperlink ref="Z61" r:id="rId142" tooltip="Israel at the 2024 Summer Olympics" display="https://en.wikipedia.org/wiki/Israel_at_the_2024_Summer_Olympics" xr:uid="{C5BEF00A-2628-4029-B635-8161DB4610C5}"/>
    <hyperlink ref="Z62" r:id="rId143" tooltip="Poland at the 2024 Summer Olympics" display="https://en.wikipedia.org/wiki/Poland_at_the_2024_Summer_Olympics" xr:uid="{671FCD47-1746-4610-A022-FD8754F27342}"/>
    <hyperlink ref="Z63" r:id="rId144" tooltip="Kazakhstan at the 2024 Summer Olympics" display="https://en.wikipedia.org/wiki/Kazakhstan_at_the_2024_Summer_Olympics" xr:uid="{85854287-B11B-463C-A432-03B1F14AA3C7}"/>
    <hyperlink ref="Z64" r:id="rId145" tooltip="Jamaica at the 2024 Summer Olympics" display="https://en.wikipedia.org/wiki/Jamaica_at_the_2024_Summer_Olympics" xr:uid="{850697CF-9043-4A70-8097-8F815D72CE39}"/>
    <hyperlink ref="Z65" r:id="rId146" tooltip="South Africa at the 2024 Summer Olympics" display="https://en.wikipedia.org/wiki/South_Africa_at_the_2024_Summer_Olympics" xr:uid="{71A4D765-B57D-4564-9688-E148AE9CED79}"/>
    <hyperlink ref="Z66" r:id="rId147" tooltip="Thailand at the 2024 Summer Olympics" display="https://en.wikipedia.org/wiki/Thailand_at_the_2024_Summer_Olympics" xr:uid="{004E407E-C10D-4516-A184-E566A2AB7DBC}"/>
    <hyperlink ref="M23" r:id="rId148" tooltip="Jamaica at the 2020 Summer Olympics" display="https://en.wikipedia.org/wiki/Jamaica_at_the_2020_Summer_Olympics" xr:uid="{E4009FFE-590C-4C13-949B-6106DD7E9C86}"/>
    <hyperlink ref="M24" r:id="rId149" tooltip="Spain at the 2020 Summer Olympics" display="https://en.wikipedia.org/wiki/Spain_at_the_2020_Summer_Olympics" xr:uid="{092A1666-7DB3-43CB-84C2-FC3FCB489253}"/>
    <hyperlink ref="M25" r:id="rId150" tooltip="Sweden at the 2020 Summer Olympics" display="https://en.wikipedia.org/wiki/Sweden_at_the_2020_Summer_Olympics" xr:uid="{BE7E82C7-617A-4B0C-8C3C-350AEE5D1F90}"/>
    <hyperlink ref="M26" r:id="rId151" tooltip="Switzerland at the 2020 Summer Olympics" display="https://en.wikipedia.org/wiki/Switzerland_at_the_2020_Summer_Olympics" xr:uid="{BB7B1A54-8A4C-46B0-A2D1-C8387A175309}"/>
    <hyperlink ref="M27" r:id="rId152" tooltip="Denmark at the 2020 Summer Olympics" display="https://en.wikipedia.org/wiki/Denmark_at_the_2020_Summer_Olympics" xr:uid="{F5FC74D6-EB9F-40F6-939C-C810241891FA}"/>
    <hyperlink ref="M28" r:id="rId153" tooltip="Croatia at the 2020 Summer Olympics" display="https://en.wikipedia.org/wiki/Croatia_at_the_2020_Summer_Olympics" xr:uid="{37790C05-1EA6-402B-9F8C-0541FF11F5EB}"/>
    <hyperlink ref="M29" r:id="rId154" tooltip="Iran at the 2020 Summer Olympics" display="https://en.wikipedia.org/wiki/Iran_at_the_2020_Summer_Olympics" xr:uid="{AFCEDEC4-EC23-48EB-9EEC-9906AC72A4DE}"/>
    <hyperlink ref="M30" r:id="rId155" tooltip="Serbia at the 2020 Summer Olympics" display="https://en.wikipedia.org/wiki/Serbia_at_the_2020_Summer_Olympics" xr:uid="{5DE11D75-56EC-49A8-AADE-327FEEC797DA}"/>
    <hyperlink ref="M31" r:id="rId156" tooltip="Belgium at the 2020 Summer Olympics" display="https://en.wikipedia.org/wiki/Belgium_at_the_2020_Summer_Olympics" xr:uid="{74A5CFE5-6AFD-44DC-9A88-1045C118F7D9}"/>
    <hyperlink ref="M32" r:id="rId157" tooltip="Bulgaria at the 2020 Summer Olympics" display="https://en.wikipedia.org/wiki/Bulgaria_at_the_2020_Summer_Olympics" xr:uid="{07504D72-AE08-4182-8CAD-B064A862B038}"/>
    <hyperlink ref="M33" r:id="rId158" tooltip="Slovenia at the 2020 Summer Olympics" display="https://en.wikipedia.org/wiki/Slovenia_at_the_2020_Summer_Olympics" xr:uid="{7AA8B3E7-4F32-457A-9953-8E62E51FA988}"/>
    <hyperlink ref="M34" r:id="rId159" tooltip="Uzbekistan at the 2020 Summer Olympics" display="https://en.wikipedia.org/wiki/Uzbekistan_at_the_2020_Summer_Olympics" xr:uid="{C97E29C2-E96E-4554-B00B-4576B338ED0B}"/>
  </hyperlinks>
  <pageMargins left="0.7" right="0.7" top="0.75" bottom="0.75" header="0.3" footer="0.3"/>
  <pageSetup paperSize="9" orientation="portrait" horizontalDpi="0" verticalDpi="0" r:id="rId160"/>
  <drawing r:id="rId16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C650-A72F-4F48-AD88-0AC8B0AF0CBC}">
  <dimension ref="A1:BW66"/>
  <sheetViews>
    <sheetView topLeftCell="N1" workbookViewId="0">
      <selection activeCell="BS27" sqref="BS27"/>
    </sheetView>
  </sheetViews>
  <sheetFormatPr defaultRowHeight="14.4" x14ac:dyDescent="0.3"/>
  <cols>
    <col min="6" max="6" width="9.109375" style="6"/>
    <col min="12" max="12" width="9.109375" style="6"/>
    <col min="18" max="18" width="9.109375" style="6"/>
    <col min="19" max="19" width="20" customWidth="1"/>
    <col min="28" max="28" width="9.109375" bestFit="1" customWidth="1"/>
    <col min="32" max="32" width="10.109375" bestFit="1" customWidth="1"/>
    <col min="34" max="34" width="9.109375" bestFit="1" customWidth="1"/>
  </cols>
  <sheetData>
    <row r="1" spans="1:75" x14ac:dyDescent="0.3">
      <c r="A1" t="s">
        <v>67</v>
      </c>
      <c r="F1" s="6" t="s">
        <v>95</v>
      </c>
      <c r="G1" t="s">
        <v>80</v>
      </c>
      <c r="L1" s="6" t="s">
        <v>95</v>
      </c>
      <c r="M1" t="s">
        <v>150</v>
      </c>
      <c r="R1" s="6" t="s">
        <v>95</v>
      </c>
      <c r="T1" t="s">
        <v>162</v>
      </c>
      <c r="U1" t="s">
        <v>163</v>
      </c>
      <c r="V1" t="s">
        <v>164</v>
      </c>
      <c r="Z1" t="s">
        <v>165</v>
      </c>
      <c r="AA1" t="s">
        <v>166</v>
      </c>
      <c r="AB1" t="s">
        <v>167</v>
      </c>
      <c r="AC1" t="s">
        <v>153</v>
      </c>
      <c r="AD1" t="s">
        <v>169</v>
      </c>
      <c r="AE1" t="s">
        <v>152</v>
      </c>
      <c r="AF1" t="s">
        <v>168</v>
      </c>
      <c r="AG1" t="s">
        <v>180</v>
      </c>
      <c r="AK1" t="s">
        <v>127</v>
      </c>
      <c r="AU1" t="s">
        <v>127</v>
      </c>
      <c r="BE1" t="s">
        <v>127</v>
      </c>
      <c r="BO1" t="s">
        <v>127</v>
      </c>
    </row>
    <row r="2" spans="1:75" ht="29.4" thickBot="1" x14ac:dyDescent="0.35">
      <c r="A2" s="2" t="s">
        <v>33</v>
      </c>
      <c r="B2" s="5">
        <v>48</v>
      </c>
      <c r="C2" s="5">
        <v>26</v>
      </c>
      <c r="D2" s="5">
        <v>30</v>
      </c>
      <c r="E2" s="5">
        <v>104</v>
      </c>
      <c r="F2" s="6">
        <f>B2*3+C2*2+D2</f>
        <v>226</v>
      </c>
      <c r="G2" s="2" t="s">
        <v>0</v>
      </c>
      <c r="H2" s="5">
        <v>46</v>
      </c>
      <c r="I2" s="5">
        <v>37</v>
      </c>
      <c r="J2" s="5">
        <v>38</v>
      </c>
      <c r="K2" s="5">
        <v>121</v>
      </c>
      <c r="L2" s="6">
        <f>H2*3+I2*2+J2</f>
        <v>250</v>
      </c>
      <c r="M2" s="2" t="s">
        <v>0</v>
      </c>
      <c r="N2" s="1">
        <v>39</v>
      </c>
      <c r="O2" s="1">
        <v>41</v>
      </c>
      <c r="P2" s="1">
        <v>33</v>
      </c>
      <c r="Q2" s="1">
        <v>113</v>
      </c>
      <c r="R2">
        <f t="shared" ref="R2:R42" si="0">N2*3+O2*2+P2</f>
        <v>232</v>
      </c>
      <c r="S2" s="7" t="s">
        <v>81</v>
      </c>
      <c r="T2" s="7">
        <f>B2</f>
        <v>48</v>
      </c>
      <c r="U2" s="7">
        <f>H2</f>
        <v>46</v>
      </c>
      <c r="V2" s="7">
        <f>N2</f>
        <v>39</v>
      </c>
      <c r="W2" s="7">
        <f>SUM(T2:V2)</f>
        <v>133</v>
      </c>
      <c r="X2" s="8">
        <f t="shared" ref="X2:X19" si="1">W2/W$32</f>
        <v>0.19940029985007496</v>
      </c>
      <c r="Y2" t="s">
        <v>154</v>
      </c>
      <c r="Z2">
        <f>AA21</f>
        <v>40</v>
      </c>
      <c r="AA2" s="19">
        <f>Z2</f>
        <v>40</v>
      </c>
      <c r="AB2" s="20">
        <f>W2</f>
        <v>133</v>
      </c>
      <c r="AC2" s="23">
        <v>0.11</v>
      </c>
      <c r="AD2">
        <v>100000</v>
      </c>
      <c r="AE2" s="17">
        <v>0</v>
      </c>
      <c r="AF2">
        <v>-2</v>
      </c>
      <c r="AG2" s="10">
        <v>2.0150000000000001E-2</v>
      </c>
      <c r="AJ2" s="10"/>
    </row>
    <row r="3" spans="1:75" ht="28.8" x14ac:dyDescent="0.3">
      <c r="A3" s="2" t="s">
        <v>57</v>
      </c>
      <c r="B3" s="5">
        <v>39</v>
      </c>
      <c r="C3" s="5">
        <v>31</v>
      </c>
      <c r="D3" s="5">
        <v>22</v>
      </c>
      <c r="E3" s="5">
        <v>92</v>
      </c>
      <c r="F3" s="6">
        <f t="shared" ref="F3:F42" si="2">B3*3+C3*2+D3</f>
        <v>201</v>
      </c>
      <c r="G3" s="2" t="s">
        <v>1</v>
      </c>
      <c r="H3" s="5">
        <v>27</v>
      </c>
      <c r="I3" s="5">
        <v>23</v>
      </c>
      <c r="J3" s="5">
        <v>17</v>
      </c>
      <c r="K3" s="5">
        <v>67</v>
      </c>
      <c r="L3" s="6">
        <f t="shared" ref="L3:L42" si="3">H3*3+I3*2+J3</f>
        <v>144</v>
      </c>
      <c r="M3" s="2" t="s">
        <v>2</v>
      </c>
      <c r="N3" s="1">
        <v>38</v>
      </c>
      <c r="O3" s="1">
        <v>32</v>
      </c>
      <c r="P3" s="1">
        <v>19</v>
      </c>
      <c r="Q3" s="1">
        <v>89</v>
      </c>
      <c r="R3">
        <f t="shared" si="0"/>
        <v>197</v>
      </c>
      <c r="S3" s="7" t="s">
        <v>82</v>
      </c>
      <c r="T3" s="7">
        <f>B3</f>
        <v>39</v>
      </c>
      <c r="U3" s="7">
        <f>H4</f>
        <v>26</v>
      </c>
      <c r="V3" s="7">
        <f>N3</f>
        <v>38</v>
      </c>
      <c r="W3" s="7">
        <f t="shared" ref="W3:W19" si="4">SUM(T3:V3)</f>
        <v>103</v>
      </c>
      <c r="X3" s="8">
        <f t="shared" si="1"/>
        <v>0.15442278860569716</v>
      </c>
      <c r="Y3" s="4" t="s">
        <v>156</v>
      </c>
      <c r="Z3" s="4">
        <f>AA22</f>
        <v>40</v>
      </c>
      <c r="AA3" s="21">
        <f t="shared" ref="AA3:AA19" si="5">Z3</f>
        <v>40</v>
      </c>
      <c r="AB3" s="20">
        <f t="shared" ref="AB3:AB19" si="6">W3</f>
        <v>103</v>
      </c>
      <c r="AC3" s="23">
        <v>0.04</v>
      </c>
      <c r="AD3">
        <v>1000</v>
      </c>
      <c r="AE3" s="17">
        <v>0</v>
      </c>
      <c r="AF3">
        <v>-1</v>
      </c>
      <c r="AG3" s="10">
        <v>4.7300000000000002E-2</v>
      </c>
      <c r="AK3" s="15" t="s">
        <v>128</v>
      </c>
      <c r="AL3" s="15"/>
      <c r="AU3" s="15" t="s">
        <v>128</v>
      </c>
      <c r="AV3" s="15"/>
      <c r="BD3" s="15"/>
      <c r="BE3" s="15" t="s">
        <v>128</v>
      </c>
      <c r="BF3" s="15"/>
      <c r="BN3" s="15"/>
      <c r="BO3" s="15" t="s">
        <v>128</v>
      </c>
      <c r="BP3" s="15"/>
    </row>
    <row r="4" spans="1:75" ht="28.8" x14ac:dyDescent="0.3">
      <c r="A4" s="3" t="s">
        <v>58</v>
      </c>
      <c r="B4" s="5">
        <v>29</v>
      </c>
      <c r="C4" s="5">
        <v>18</v>
      </c>
      <c r="D4" s="5">
        <v>18</v>
      </c>
      <c r="E4" s="5">
        <v>65</v>
      </c>
      <c r="F4" s="6">
        <f t="shared" si="2"/>
        <v>141</v>
      </c>
      <c r="G4" s="2" t="s">
        <v>2</v>
      </c>
      <c r="H4" s="5">
        <v>26</v>
      </c>
      <c r="I4" s="5">
        <v>18</v>
      </c>
      <c r="J4" s="5">
        <v>26</v>
      </c>
      <c r="K4" s="5">
        <v>70</v>
      </c>
      <c r="L4" s="6">
        <f t="shared" si="3"/>
        <v>140</v>
      </c>
      <c r="M4" s="3" t="s">
        <v>20</v>
      </c>
      <c r="N4" s="1">
        <v>27</v>
      </c>
      <c r="O4" s="1">
        <v>14</v>
      </c>
      <c r="P4" s="1">
        <v>17</v>
      </c>
      <c r="Q4" s="1">
        <v>58</v>
      </c>
      <c r="R4">
        <f t="shared" si="0"/>
        <v>126</v>
      </c>
      <c r="S4" s="7" t="s">
        <v>83</v>
      </c>
      <c r="T4" s="7">
        <f>B4</f>
        <v>29</v>
      </c>
      <c r="U4" s="7">
        <f>H3</f>
        <v>27</v>
      </c>
      <c r="V4" s="7">
        <f>N5</f>
        <v>22</v>
      </c>
      <c r="W4" s="7">
        <f t="shared" si="4"/>
        <v>78</v>
      </c>
      <c r="X4" s="8">
        <f t="shared" si="1"/>
        <v>0.11694152923538231</v>
      </c>
      <c r="Y4" t="s">
        <v>157</v>
      </c>
      <c r="Z4">
        <f>AA27</f>
        <v>14</v>
      </c>
      <c r="AA4" s="19">
        <f t="shared" si="5"/>
        <v>14</v>
      </c>
      <c r="AB4" s="20">
        <f t="shared" si="6"/>
        <v>78</v>
      </c>
      <c r="AC4" s="23">
        <v>0.1</v>
      </c>
      <c r="AD4">
        <v>100000</v>
      </c>
      <c r="AE4" s="24">
        <v>-1.2</v>
      </c>
      <c r="AF4">
        <v>0</v>
      </c>
      <c r="AG4" s="10">
        <v>8.8666666666666685E-3</v>
      </c>
      <c r="AJ4" s="10"/>
      <c r="AK4" t="s">
        <v>129</v>
      </c>
      <c r="AL4">
        <v>0.9638037113512703</v>
      </c>
      <c r="AU4" t="s">
        <v>129</v>
      </c>
      <c r="AV4">
        <v>0.96334850942508621</v>
      </c>
      <c r="BE4" t="s">
        <v>129</v>
      </c>
      <c r="BF4">
        <v>0.95873890361495384</v>
      </c>
      <c r="BO4" t="s">
        <v>129</v>
      </c>
      <c r="BP4">
        <v>0.95462283571204953</v>
      </c>
    </row>
    <row r="5" spans="1:75" ht="28.8" x14ac:dyDescent="0.3">
      <c r="A5" s="2" t="s">
        <v>34</v>
      </c>
      <c r="B5" s="5">
        <v>18</v>
      </c>
      <c r="C5" s="5">
        <v>21</v>
      </c>
      <c r="D5" s="5">
        <v>26</v>
      </c>
      <c r="E5" s="5">
        <v>65</v>
      </c>
      <c r="F5" s="6">
        <f t="shared" si="2"/>
        <v>122</v>
      </c>
      <c r="G5" s="2" t="s">
        <v>3</v>
      </c>
      <c r="H5" s="5">
        <v>19</v>
      </c>
      <c r="I5" s="5">
        <v>17</v>
      </c>
      <c r="J5" s="5">
        <v>20</v>
      </c>
      <c r="K5" s="5">
        <v>56</v>
      </c>
      <c r="L5" s="6">
        <f t="shared" si="3"/>
        <v>111</v>
      </c>
      <c r="M5" s="2" t="s">
        <v>1</v>
      </c>
      <c r="N5" s="1">
        <v>22</v>
      </c>
      <c r="O5" s="1">
        <v>20</v>
      </c>
      <c r="P5" s="1">
        <v>22</v>
      </c>
      <c r="Q5" s="1">
        <v>64</v>
      </c>
      <c r="R5">
        <f t="shared" si="0"/>
        <v>128</v>
      </c>
      <c r="S5" s="7" t="s">
        <v>84</v>
      </c>
      <c r="T5" s="7">
        <f>B7</f>
        <v>11</v>
      </c>
      <c r="U5" s="7">
        <f>H6</f>
        <v>17</v>
      </c>
      <c r="V5" s="7">
        <f>N10</f>
        <v>10</v>
      </c>
      <c r="W5" s="7">
        <f t="shared" si="4"/>
        <v>38</v>
      </c>
      <c r="X5" s="8">
        <f t="shared" si="1"/>
        <v>5.6971514242878558E-2</v>
      </c>
      <c r="Y5" t="s">
        <v>157</v>
      </c>
      <c r="Z5">
        <f>AA30</f>
        <v>12</v>
      </c>
      <c r="AA5" s="19">
        <f t="shared" si="5"/>
        <v>12</v>
      </c>
      <c r="AB5" s="20">
        <f t="shared" si="6"/>
        <v>38</v>
      </c>
      <c r="AC5" s="23">
        <v>0.06</v>
      </c>
      <c r="AD5">
        <v>100000</v>
      </c>
      <c r="AE5" s="17">
        <v>0</v>
      </c>
      <c r="AF5">
        <v>0</v>
      </c>
      <c r="AG5" s="10">
        <v>2.0999999999999994E-3</v>
      </c>
      <c r="AJ5" s="10"/>
      <c r="AK5" t="s">
        <v>130</v>
      </c>
      <c r="AL5">
        <v>0.92891759401448282</v>
      </c>
      <c r="AU5" t="s">
        <v>130</v>
      </c>
      <c r="AV5">
        <v>0.92804035061153534</v>
      </c>
      <c r="BE5" t="s">
        <v>130</v>
      </c>
      <c r="BF5">
        <v>0.91918028530480367</v>
      </c>
      <c r="BO5" t="s">
        <v>130</v>
      </c>
      <c r="BP5">
        <v>0.91130475846291481</v>
      </c>
    </row>
    <row r="6" spans="1:75" ht="28.8" x14ac:dyDescent="0.3">
      <c r="A6" s="2" t="s">
        <v>36</v>
      </c>
      <c r="B6" s="5">
        <v>13</v>
      </c>
      <c r="C6" s="5">
        <v>9</v>
      </c>
      <c r="D6" s="5">
        <v>9</v>
      </c>
      <c r="E6" s="5">
        <v>31</v>
      </c>
      <c r="F6" s="6">
        <f t="shared" si="2"/>
        <v>66</v>
      </c>
      <c r="G6" s="2" t="s">
        <v>4</v>
      </c>
      <c r="H6" s="5">
        <v>17</v>
      </c>
      <c r="I6" s="5">
        <v>10</v>
      </c>
      <c r="J6" s="5">
        <v>15</v>
      </c>
      <c r="K6" s="5">
        <v>42</v>
      </c>
      <c r="L6" s="6">
        <f t="shared" si="3"/>
        <v>86</v>
      </c>
      <c r="M6" s="2" t="s">
        <v>21</v>
      </c>
      <c r="N6" s="1">
        <v>20</v>
      </c>
      <c r="O6" s="1">
        <v>28</v>
      </c>
      <c r="P6" s="1">
        <v>23</v>
      </c>
      <c r="Q6" s="1">
        <v>71</v>
      </c>
      <c r="R6">
        <f t="shared" si="0"/>
        <v>139</v>
      </c>
      <c r="S6" s="7" t="s">
        <v>85</v>
      </c>
      <c r="T6" s="7">
        <f>B6</f>
        <v>13</v>
      </c>
      <c r="U6" s="7">
        <f>H9</f>
        <v>9</v>
      </c>
      <c r="V6" s="7">
        <f>N17</f>
        <v>6</v>
      </c>
      <c r="W6" s="7">
        <f t="shared" si="4"/>
        <v>28</v>
      </c>
      <c r="X6" s="8">
        <f t="shared" si="1"/>
        <v>4.1979010494752625E-2</v>
      </c>
      <c r="Y6" s="4" t="s">
        <v>156</v>
      </c>
      <c r="Z6" s="4">
        <f>AA28</f>
        <v>13</v>
      </c>
      <c r="AA6" s="21">
        <f t="shared" si="5"/>
        <v>13</v>
      </c>
      <c r="AB6" s="20">
        <f t="shared" si="6"/>
        <v>28</v>
      </c>
      <c r="AC6" s="23">
        <v>7.0000000000000007E-2</v>
      </c>
      <c r="AD6">
        <v>1000</v>
      </c>
      <c r="AE6" s="17">
        <v>0</v>
      </c>
      <c r="AF6">
        <v>-1</v>
      </c>
      <c r="AG6" s="10">
        <v>1.89E-2</v>
      </c>
      <c r="AJ6" s="10"/>
      <c r="AK6" t="s">
        <v>131</v>
      </c>
      <c r="AL6">
        <v>0.89014537256783699</v>
      </c>
      <c r="AU6" t="s">
        <v>131</v>
      </c>
      <c r="AV6">
        <v>0.89805716336634178</v>
      </c>
      <c r="BE6" t="s">
        <v>131</v>
      </c>
      <c r="BF6">
        <v>0.89431268078320492</v>
      </c>
      <c r="BO6" t="s">
        <v>131</v>
      </c>
      <c r="BP6">
        <v>0.89229863527639652</v>
      </c>
    </row>
    <row r="7" spans="1:75" ht="28.8" x14ac:dyDescent="0.3">
      <c r="A7" s="2" t="s">
        <v>35</v>
      </c>
      <c r="B7" s="5">
        <v>11</v>
      </c>
      <c r="C7" s="5">
        <v>20</v>
      </c>
      <c r="D7" s="5">
        <v>13</v>
      </c>
      <c r="E7" s="5">
        <v>44</v>
      </c>
      <c r="F7" s="6">
        <f t="shared" si="2"/>
        <v>86</v>
      </c>
      <c r="G7" s="2" t="s">
        <v>5</v>
      </c>
      <c r="H7" s="5">
        <v>12</v>
      </c>
      <c r="I7" s="5">
        <v>8</v>
      </c>
      <c r="J7" s="5">
        <v>21</v>
      </c>
      <c r="K7" s="5">
        <v>41</v>
      </c>
      <c r="L7" s="6">
        <f t="shared" si="3"/>
        <v>73</v>
      </c>
      <c r="M7" s="2" t="s">
        <v>9</v>
      </c>
      <c r="N7" s="1">
        <v>17</v>
      </c>
      <c r="O7" s="1">
        <v>7</v>
      </c>
      <c r="P7" s="1">
        <v>22</v>
      </c>
      <c r="Q7" s="1">
        <v>46</v>
      </c>
      <c r="R7">
        <f t="shared" si="0"/>
        <v>87</v>
      </c>
      <c r="S7" s="7" t="s">
        <v>86</v>
      </c>
      <c r="T7" s="7">
        <f>B12</f>
        <v>7</v>
      </c>
      <c r="U7" s="7">
        <f>H7</f>
        <v>12</v>
      </c>
      <c r="V7" s="7">
        <f>N4</f>
        <v>27</v>
      </c>
      <c r="W7" s="7">
        <f t="shared" si="4"/>
        <v>46</v>
      </c>
      <c r="X7" s="8">
        <f t="shared" si="1"/>
        <v>6.8965517241379309E-2</v>
      </c>
      <c r="Y7" s="4" t="s">
        <v>156</v>
      </c>
      <c r="Z7" s="4">
        <f>AA23</f>
        <v>20</v>
      </c>
      <c r="AA7" s="21">
        <f t="shared" si="5"/>
        <v>20</v>
      </c>
      <c r="AB7" s="20">
        <f t="shared" si="6"/>
        <v>46</v>
      </c>
      <c r="AC7" s="23">
        <v>0.04</v>
      </c>
      <c r="AD7">
        <v>2000</v>
      </c>
      <c r="AE7" s="24">
        <v>-0.8</v>
      </c>
      <c r="AF7">
        <v>-1</v>
      </c>
      <c r="AG7" s="10">
        <v>3.2249999999999991E-3</v>
      </c>
      <c r="AJ7" s="10"/>
      <c r="AK7" t="s">
        <v>132</v>
      </c>
      <c r="AL7">
        <v>3.710005203980077</v>
      </c>
      <c r="AU7" t="s">
        <v>132</v>
      </c>
      <c r="AV7">
        <v>3.5739107104756376</v>
      </c>
      <c r="BE7" t="s">
        <v>132</v>
      </c>
      <c r="BF7">
        <v>3.6389558128330446</v>
      </c>
      <c r="BO7" t="s">
        <v>132</v>
      </c>
      <c r="BP7">
        <v>3.6734653207057724</v>
      </c>
    </row>
    <row r="8" spans="1:75" ht="29.4" thickBot="1" x14ac:dyDescent="0.35">
      <c r="A8" s="2" t="s">
        <v>37</v>
      </c>
      <c r="B8" s="5">
        <v>11</v>
      </c>
      <c r="C8" s="5">
        <v>11</v>
      </c>
      <c r="D8" s="5">
        <v>13</v>
      </c>
      <c r="E8" s="5">
        <v>35</v>
      </c>
      <c r="F8" s="6">
        <f t="shared" si="2"/>
        <v>68</v>
      </c>
      <c r="G8" s="2" t="s">
        <v>6</v>
      </c>
      <c r="H8" s="5">
        <v>10</v>
      </c>
      <c r="I8" s="5">
        <v>18</v>
      </c>
      <c r="J8" s="5">
        <v>14</v>
      </c>
      <c r="K8" s="5">
        <v>42</v>
      </c>
      <c r="L8" s="6">
        <f t="shared" si="3"/>
        <v>80</v>
      </c>
      <c r="M8" s="2" t="s">
        <v>10</v>
      </c>
      <c r="N8" s="1">
        <v>10</v>
      </c>
      <c r="O8" s="1">
        <v>12</v>
      </c>
      <c r="P8" s="1">
        <v>14</v>
      </c>
      <c r="Q8" s="1">
        <v>36</v>
      </c>
      <c r="R8">
        <f t="shared" si="0"/>
        <v>68</v>
      </c>
      <c r="S8" s="7" t="s">
        <v>87</v>
      </c>
      <c r="T8" s="7">
        <f>B8</f>
        <v>11</v>
      </c>
      <c r="U8" s="7">
        <f>H8</f>
        <v>10</v>
      </c>
      <c r="V8" s="7">
        <f>N9</f>
        <v>10</v>
      </c>
      <c r="W8" s="7">
        <f t="shared" si="4"/>
        <v>31</v>
      </c>
      <c r="X8" s="8">
        <f t="shared" si="1"/>
        <v>4.6476761619190406E-2</v>
      </c>
      <c r="Y8" t="s">
        <v>157</v>
      </c>
      <c r="Z8">
        <f>AA25</f>
        <v>16</v>
      </c>
      <c r="AA8" s="21">
        <f t="shared" si="5"/>
        <v>16</v>
      </c>
      <c r="AB8" s="20">
        <f t="shared" si="6"/>
        <v>31</v>
      </c>
      <c r="AC8" s="23">
        <v>0.05</v>
      </c>
      <c r="AD8">
        <v>10000</v>
      </c>
      <c r="AE8" s="17">
        <v>3</v>
      </c>
      <c r="AF8">
        <v>0</v>
      </c>
      <c r="AG8" s="10">
        <v>5.4500000000000026E-3</v>
      </c>
      <c r="AJ8" s="10"/>
      <c r="AK8" s="13" t="s">
        <v>133</v>
      </c>
      <c r="AL8" s="13">
        <v>18</v>
      </c>
      <c r="AU8" s="13" t="s">
        <v>133</v>
      </c>
      <c r="AV8" s="13">
        <v>18</v>
      </c>
      <c r="BD8" s="13"/>
      <c r="BE8" s="13" t="s">
        <v>133</v>
      </c>
      <c r="BF8" s="13">
        <v>18</v>
      </c>
      <c r="BN8" s="13"/>
      <c r="BO8" s="13" t="s">
        <v>133</v>
      </c>
      <c r="BP8" s="13">
        <v>18</v>
      </c>
    </row>
    <row r="9" spans="1:75" ht="28.8" x14ac:dyDescent="0.3">
      <c r="A9" s="2" t="s">
        <v>59</v>
      </c>
      <c r="B9" s="5">
        <v>8</v>
      </c>
      <c r="C9" s="5">
        <v>15</v>
      </c>
      <c r="D9" s="5">
        <v>12</v>
      </c>
      <c r="E9" s="5">
        <v>35</v>
      </c>
      <c r="F9" s="6">
        <f t="shared" si="2"/>
        <v>66</v>
      </c>
      <c r="G9" s="2" t="s">
        <v>7</v>
      </c>
      <c r="H9" s="5">
        <v>9</v>
      </c>
      <c r="I9" s="5">
        <v>3</v>
      </c>
      <c r="J9" s="5">
        <v>9</v>
      </c>
      <c r="K9" s="5">
        <v>21</v>
      </c>
      <c r="L9" s="6">
        <f t="shared" si="3"/>
        <v>42</v>
      </c>
      <c r="M9" s="2" t="s">
        <v>6</v>
      </c>
      <c r="N9" s="1">
        <v>10</v>
      </c>
      <c r="O9" s="1">
        <v>12</v>
      </c>
      <c r="P9" s="1">
        <v>11</v>
      </c>
      <c r="Q9" s="1">
        <v>33</v>
      </c>
      <c r="R9">
        <f t="shared" si="0"/>
        <v>65</v>
      </c>
      <c r="S9" s="7" t="s">
        <v>88</v>
      </c>
      <c r="T9" s="7">
        <f>B9</f>
        <v>8</v>
      </c>
      <c r="U9" s="7">
        <f>H11</f>
        <v>8</v>
      </c>
      <c r="V9" s="7">
        <f>N7</f>
        <v>17</v>
      </c>
      <c r="W9" s="7">
        <f t="shared" si="4"/>
        <v>33</v>
      </c>
      <c r="X9" s="8">
        <f t="shared" si="1"/>
        <v>4.9475262368815595E-2</v>
      </c>
      <c r="Y9" s="4" t="s">
        <v>156</v>
      </c>
      <c r="Z9" s="4">
        <f>AA24</f>
        <v>18</v>
      </c>
      <c r="AA9" s="21">
        <f t="shared" si="5"/>
        <v>18</v>
      </c>
      <c r="AB9" s="20">
        <f t="shared" si="6"/>
        <v>33</v>
      </c>
      <c r="AC9" s="23">
        <v>0.05</v>
      </c>
      <c r="AD9">
        <v>12000</v>
      </c>
      <c r="AE9" s="17">
        <v>0</v>
      </c>
      <c r="AF9">
        <v>-1</v>
      </c>
      <c r="AG9" s="10">
        <v>2.3225000000000003E-2</v>
      </c>
      <c r="AJ9" s="10"/>
    </row>
    <row r="10" spans="1:75" ht="15.6" thickBot="1" x14ac:dyDescent="0.35">
      <c r="A10" s="2" t="s">
        <v>8</v>
      </c>
      <c r="B10" s="5">
        <v>8</v>
      </c>
      <c r="C10" s="5">
        <v>9</v>
      </c>
      <c r="D10" s="5">
        <v>11</v>
      </c>
      <c r="E10" s="5">
        <v>28</v>
      </c>
      <c r="F10" s="6">
        <f t="shared" si="2"/>
        <v>53</v>
      </c>
      <c r="G10" s="2" t="s">
        <v>8</v>
      </c>
      <c r="H10" s="5">
        <v>8</v>
      </c>
      <c r="I10" s="5">
        <v>12</v>
      </c>
      <c r="J10" s="5">
        <v>8</v>
      </c>
      <c r="K10" s="5">
        <v>28</v>
      </c>
      <c r="L10" s="6">
        <f t="shared" si="3"/>
        <v>56</v>
      </c>
      <c r="M10" s="2" t="s">
        <v>4</v>
      </c>
      <c r="N10" s="1">
        <v>10</v>
      </c>
      <c r="O10" s="1">
        <v>11</v>
      </c>
      <c r="P10" s="1">
        <v>16</v>
      </c>
      <c r="Q10" s="1">
        <v>37</v>
      </c>
      <c r="R10">
        <f t="shared" si="0"/>
        <v>68</v>
      </c>
      <c r="S10" s="7" t="s">
        <v>89</v>
      </c>
      <c r="T10" s="7">
        <f>B10</f>
        <v>8</v>
      </c>
      <c r="U10" s="7">
        <f>H10</f>
        <v>8</v>
      </c>
      <c r="V10" s="7">
        <f>N11</f>
        <v>10</v>
      </c>
      <c r="W10" s="7">
        <f t="shared" si="4"/>
        <v>26</v>
      </c>
      <c r="X10" s="8">
        <f t="shared" si="1"/>
        <v>3.8980509745127435E-2</v>
      </c>
      <c r="Y10" t="s">
        <v>157</v>
      </c>
      <c r="Z10">
        <f>AA29</f>
        <v>12</v>
      </c>
      <c r="AA10" s="19">
        <f t="shared" si="5"/>
        <v>12</v>
      </c>
      <c r="AB10" s="20">
        <f t="shared" si="6"/>
        <v>26</v>
      </c>
      <c r="AC10" s="23">
        <v>0.1</v>
      </c>
      <c r="AD10">
        <v>10000</v>
      </c>
      <c r="AE10" s="17">
        <v>0</v>
      </c>
      <c r="AF10">
        <v>0</v>
      </c>
      <c r="AG10" s="10">
        <v>1.0624999999999997E-2</v>
      </c>
      <c r="AJ10" s="10"/>
      <c r="AK10" t="s">
        <v>134</v>
      </c>
      <c r="AU10" t="s">
        <v>134</v>
      </c>
      <c r="BE10" t="s">
        <v>134</v>
      </c>
      <c r="BO10" t="s">
        <v>134</v>
      </c>
    </row>
    <row r="11" spans="1:75" ht="15" x14ac:dyDescent="0.3">
      <c r="A11" s="2" t="s">
        <v>60</v>
      </c>
      <c r="B11" s="5">
        <v>8</v>
      </c>
      <c r="C11" s="5">
        <v>4</v>
      </c>
      <c r="D11" s="5">
        <v>6</v>
      </c>
      <c r="E11" s="5">
        <v>18</v>
      </c>
      <c r="F11" s="6">
        <f t="shared" si="2"/>
        <v>38</v>
      </c>
      <c r="G11" s="2" t="s">
        <v>9</v>
      </c>
      <c r="H11" s="5">
        <v>8</v>
      </c>
      <c r="I11" s="5">
        <v>11</v>
      </c>
      <c r="J11" s="5">
        <v>10</v>
      </c>
      <c r="K11" s="5">
        <v>29</v>
      </c>
      <c r="L11" s="6">
        <f t="shared" si="3"/>
        <v>56</v>
      </c>
      <c r="M11" s="2" t="s">
        <v>8</v>
      </c>
      <c r="N11" s="1">
        <v>10</v>
      </c>
      <c r="O11" s="1">
        <v>10</v>
      </c>
      <c r="P11" s="1">
        <v>20</v>
      </c>
      <c r="Q11" s="1">
        <v>40</v>
      </c>
      <c r="R11">
        <f t="shared" si="0"/>
        <v>70</v>
      </c>
      <c r="S11" s="7" t="s">
        <v>90</v>
      </c>
      <c r="T11" s="7">
        <f>B14</f>
        <v>6</v>
      </c>
      <c r="U11" s="7">
        <f>H12</f>
        <v>8</v>
      </c>
      <c r="V11" s="7">
        <f>N8</f>
        <v>10</v>
      </c>
      <c r="W11" s="7">
        <f t="shared" si="4"/>
        <v>24</v>
      </c>
      <c r="X11" s="8">
        <f t="shared" si="1"/>
        <v>3.5982008995502246E-2</v>
      </c>
      <c r="Y11" t="s">
        <v>157</v>
      </c>
      <c r="Z11">
        <f>AA26</f>
        <v>15</v>
      </c>
      <c r="AA11" s="21">
        <f t="shared" si="5"/>
        <v>15</v>
      </c>
      <c r="AB11" s="20">
        <f t="shared" si="6"/>
        <v>24</v>
      </c>
      <c r="AC11" s="23">
        <v>0.08</v>
      </c>
      <c r="AD11">
        <v>10000</v>
      </c>
      <c r="AE11" s="17">
        <v>0</v>
      </c>
      <c r="AF11">
        <v>0</v>
      </c>
      <c r="AG11" s="10">
        <v>1.6824999999999996E-2</v>
      </c>
      <c r="AJ11" s="10"/>
      <c r="AK11" s="14"/>
      <c r="AL11" s="14" t="s">
        <v>138</v>
      </c>
      <c r="AM11" s="14" t="s">
        <v>139</v>
      </c>
      <c r="AN11" s="14" t="s">
        <v>140</v>
      </c>
      <c r="AO11" s="14" t="s">
        <v>141</v>
      </c>
      <c r="AP11" s="14" t="s">
        <v>142</v>
      </c>
      <c r="AT11" s="14"/>
      <c r="AU11" s="14"/>
      <c r="AV11" s="14" t="s">
        <v>138</v>
      </c>
      <c r="AW11" s="14" t="s">
        <v>139</v>
      </c>
      <c r="AX11" s="14" t="s">
        <v>140</v>
      </c>
      <c r="AY11" s="14" t="s">
        <v>141</v>
      </c>
      <c r="AZ11" s="14" t="s">
        <v>142</v>
      </c>
      <c r="BD11" s="14"/>
      <c r="BE11" s="14"/>
      <c r="BF11" s="14" t="s">
        <v>138</v>
      </c>
      <c r="BG11" s="14" t="s">
        <v>139</v>
      </c>
      <c r="BH11" s="14" t="s">
        <v>140</v>
      </c>
      <c r="BI11" s="14" t="s">
        <v>141</v>
      </c>
      <c r="BJ11" s="14" t="s">
        <v>142</v>
      </c>
      <c r="BN11" s="14"/>
      <c r="BO11" s="14"/>
      <c r="BP11" s="14" t="s">
        <v>138</v>
      </c>
      <c r="BQ11" s="14" t="s">
        <v>139</v>
      </c>
      <c r="BR11" s="14" t="s">
        <v>140</v>
      </c>
      <c r="BS11" s="14" t="s">
        <v>141</v>
      </c>
      <c r="BT11" s="14" t="s">
        <v>142</v>
      </c>
    </row>
    <row r="12" spans="1:75" ht="28.8" x14ac:dyDescent="0.3">
      <c r="A12" s="2" t="s">
        <v>5</v>
      </c>
      <c r="B12" s="5">
        <v>7</v>
      </c>
      <c r="C12" s="5">
        <v>14</v>
      </c>
      <c r="D12" s="5">
        <v>17</v>
      </c>
      <c r="E12" s="5">
        <v>38</v>
      </c>
      <c r="F12" s="6">
        <f t="shared" si="2"/>
        <v>66</v>
      </c>
      <c r="G12" s="2" t="s">
        <v>10</v>
      </c>
      <c r="H12" s="5">
        <v>8</v>
      </c>
      <c r="I12" s="5">
        <v>7</v>
      </c>
      <c r="J12" s="5">
        <v>4</v>
      </c>
      <c r="K12" s="5">
        <v>19</v>
      </c>
      <c r="L12" s="6">
        <f t="shared" si="3"/>
        <v>42</v>
      </c>
      <c r="M12" s="2" t="s">
        <v>19</v>
      </c>
      <c r="N12" s="1">
        <v>7</v>
      </c>
      <c r="O12" s="1">
        <v>7</v>
      </c>
      <c r="P12" s="1">
        <v>10</v>
      </c>
      <c r="Q12" s="1">
        <v>24</v>
      </c>
      <c r="R12">
        <f t="shared" si="0"/>
        <v>45</v>
      </c>
      <c r="S12" s="7" t="s">
        <v>91</v>
      </c>
      <c r="T12" s="7">
        <f>B11</f>
        <v>8</v>
      </c>
      <c r="U12" s="7">
        <f>H13</f>
        <v>8</v>
      </c>
      <c r="V12" s="7">
        <f>N16</f>
        <v>6</v>
      </c>
      <c r="W12" s="7">
        <f t="shared" si="4"/>
        <v>22</v>
      </c>
      <c r="X12" s="8">
        <f t="shared" si="1"/>
        <v>3.2983508245877063E-2</v>
      </c>
      <c r="Y12" t="s">
        <v>157</v>
      </c>
      <c r="Z12">
        <f>AA34</f>
        <v>6</v>
      </c>
      <c r="AA12" s="19">
        <f t="shared" si="5"/>
        <v>6</v>
      </c>
      <c r="AB12" s="20">
        <f t="shared" si="6"/>
        <v>22</v>
      </c>
      <c r="AC12" s="23">
        <v>0.08</v>
      </c>
      <c r="AD12">
        <v>1000</v>
      </c>
      <c r="AE12" s="17">
        <v>0</v>
      </c>
      <c r="AF12">
        <v>0</v>
      </c>
      <c r="AG12" s="10">
        <v>2.3666666666666669E-2</v>
      </c>
      <c r="AJ12" s="10"/>
      <c r="AK12" t="s">
        <v>135</v>
      </c>
      <c r="AL12">
        <v>6</v>
      </c>
      <c r="AM12">
        <v>1978.5944752508483</v>
      </c>
      <c r="AN12">
        <v>329.76574587514136</v>
      </c>
      <c r="AO12">
        <v>23.958327878962532</v>
      </c>
      <c r="AP12">
        <v>1.0418365352635263E-5</v>
      </c>
      <c r="AU12" t="s">
        <v>135</v>
      </c>
      <c r="AV12">
        <v>5</v>
      </c>
      <c r="AW12">
        <v>1976.7259468025702</v>
      </c>
      <c r="AX12">
        <v>395.34518936051404</v>
      </c>
      <c r="AY12">
        <v>30.952024647089612</v>
      </c>
      <c r="AZ12">
        <v>1.8505503737599226E-6</v>
      </c>
      <c r="BE12" t="s">
        <v>135</v>
      </c>
      <c r="BF12">
        <v>4</v>
      </c>
      <c r="BG12">
        <v>1957.8540076992317</v>
      </c>
      <c r="BH12">
        <v>489.46350192480793</v>
      </c>
      <c r="BI12">
        <v>36.962960566082877</v>
      </c>
      <c r="BJ12">
        <v>5.5256874228448408E-7</v>
      </c>
      <c r="BO12" t="s">
        <v>135</v>
      </c>
      <c r="BP12">
        <v>3</v>
      </c>
      <c r="BQ12">
        <v>1941.0791355260085</v>
      </c>
      <c r="BR12">
        <v>647.0263785086695</v>
      </c>
      <c r="BS12">
        <v>47.947956009742001</v>
      </c>
      <c r="BT12">
        <v>1.3030841776114215E-7</v>
      </c>
    </row>
    <row r="13" spans="1:75" ht="15" x14ac:dyDescent="0.3">
      <c r="A13" s="2" t="s">
        <v>61</v>
      </c>
      <c r="B13" s="5">
        <v>7</v>
      </c>
      <c r="C13" s="5">
        <v>5</v>
      </c>
      <c r="D13" s="5">
        <v>1</v>
      </c>
      <c r="E13" s="5">
        <v>13</v>
      </c>
      <c r="F13" s="6">
        <f t="shared" si="2"/>
        <v>32</v>
      </c>
      <c r="G13" s="2" t="s">
        <v>11</v>
      </c>
      <c r="H13" s="5">
        <v>8</v>
      </c>
      <c r="I13" s="5">
        <v>3</v>
      </c>
      <c r="J13" s="5">
        <v>4</v>
      </c>
      <c r="K13" s="5">
        <v>15</v>
      </c>
      <c r="L13" s="6">
        <f t="shared" si="3"/>
        <v>34</v>
      </c>
      <c r="M13" s="2" t="s">
        <v>22</v>
      </c>
      <c r="N13" s="1">
        <v>7</v>
      </c>
      <c r="O13" s="1">
        <v>6</v>
      </c>
      <c r="P13" s="1">
        <v>8</v>
      </c>
      <c r="Q13" s="1">
        <v>21</v>
      </c>
      <c r="R13">
        <f t="shared" si="0"/>
        <v>41</v>
      </c>
      <c r="S13" s="7" t="s">
        <v>92</v>
      </c>
      <c r="T13" s="7">
        <f>B18</f>
        <v>4</v>
      </c>
      <c r="U13" s="7">
        <f>H15</f>
        <v>7</v>
      </c>
      <c r="V13" s="7">
        <f>N23</f>
        <v>4</v>
      </c>
      <c r="W13" s="7">
        <f t="shared" si="4"/>
        <v>15</v>
      </c>
      <c r="X13" s="8">
        <f t="shared" si="1"/>
        <v>2.2488755622188907E-2</v>
      </c>
      <c r="Y13" t="s">
        <v>157</v>
      </c>
      <c r="Z13">
        <f>AA35</f>
        <v>5</v>
      </c>
      <c r="AA13" s="19">
        <f t="shared" si="5"/>
        <v>5</v>
      </c>
      <c r="AB13" s="20">
        <f t="shared" si="6"/>
        <v>15</v>
      </c>
      <c r="AC13" s="23">
        <v>0.09</v>
      </c>
      <c r="AD13">
        <v>10000</v>
      </c>
      <c r="AE13" s="17">
        <v>0</v>
      </c>
      <c r="AF13">
        <v>0</v>
      </c>
      <c r="AG13" s="10">
        <v>8.7749999999999998E-3</v>
      </c>
      <c r="AJ13" s="10"/>
      <c r="AK13" t="s">
        <v>136</v>
      </c>
      <c r="AL13">
        <v>11</v>
      </c>
      <c r="AM13">
        <v>151.40552474915179</v>
      </c>
      <c r="AN13">
        <v>13.764138613559254</v>
      </c>
      <c r="AU13" t="s">
        <v>136</v>
      </c>
      <c r="AV13">
        <v>12</v>
      </c>
      <c r="AW13">
        <v>153.27405319742971</v>
      </c>
      <c r="AX13">
        <v>12.772837766452476</v>
      </c>
      <c r="BE13" t="s">
        <v>136</v>
      </c>
      <c r="BF13">
        <v>13</v>
      </c>
      <c r="BG13">
        <v>172.14599230076826</v>
      </c>
      <c r="BH13">
        <v>13.241999407751404</v>
      </c>
      <c r="BO13" t="s">
        <v>136</v>
      </c>
      <c r="BP13">
        <v>14</v>
      </c>
      <c r="BQ13">
        <v>188.92086447399146</v>
      </c>
      <c r="BR13">
        <v>13.494347462427962</v>
      </c>
    </row>
    <row r="14" spans="1:75" ht="29.4" thickBot="1" x14ac:dyDescent="0.35">
      <c r="A14" s="2" t="s">
        <v>10</v>
      </c>
      <c r="B14" s="5">
        <v>6</v>
      </c>
      <c r="C14" s="5">
        <v>6</v>
      </c>
      <c r="D14" s="5">
        <v>8</v>
      </c>
      <c r="E14" s="5">
        <v>20</v>
      </c>
      <c r="F14" s="6">
        <f t="shared" si="2"/>
        <v>38</v>
      </c>
      <c r="G14" s="3" t="s">
        <v>12</v>
      </c>
      <c r="H14" s="5">
        <v>7</v>
      </c>
      <c r="I14" s="5">
        <v>6</v>
      </c>
      <c r="J14" s="5">
        <v>6</v>
      </c>
      <c r="K14" s="5">
        <v>19</v>
      </c>
      <c r="L14" s="6">
        <f t="shared" si="3"/>
        <v>39</v>
      </c>
      <c r="M14" s="2" t="s">
        <v>18</v>
      </c>
      <c r="N14" s="1">
        <v>7</v>
      </c>
      <c r="O14" s="1">
        <v>6</v>
      </c>
      <c r="P14" s="1">
        <v>7</v>
      </c>
      <c r="Q14" s="1">
        <v>20</v>
      </c>
      <c r="R14">
        <f t="shared" si="0"/>
        <v>40</v>
      </c>
      <c r="S14" s="7" t="s">
        <v>93</v>
      </c>
      <c r="T14" s="7">
        <f>B23</f>
        <v>3</v>
      </c>
      <c r="U14" s="7">
        <f>H14</f>
        <v>7</v>
      </c>
      <c r="V14" s="7">
        <f>N13</f>
        <v>7</v>
      </c>
      <c r="W14" s="7">
        <f t="shared" si="4"/>
        <v>17</v>
      </c>
      <c r="X14" s="8">
        <f t="shared" si="1"/>
        <v>2.5487256371814093E-2</v>
      </c>
      <c r="Y14" t="s">
        <v>154</v>
      </c>
      <c r="Z14">
        <f>AA40</f>
        <v>3</v>
      </c>
      <c r="AA14" s="19">
        <f t="shared" si="5"/>
        <v>3</v>
      </c>
      <c r="AB14" s="20">
        <f t="shared" si="6"/>
        <v>17</v>
      </c>
      <c r="AC14" s="23">
        <v>0.16</v>
      </c>
      <c r="AD14">
        <v>3000</v>
      </c>
      <c r="AE14" s="24">
        <v>-1</v>
      </c>
      <c r="AF14">
        <v>-2</v>
      </c>
      <c r="AG14" s="10">
        <v>1.8525E-2</v>
      </c>
      <c r="AJ14" s="10"/>
      <c r="AK14" s="13" t="s">
        <v>125</v>
      </c>
      <c r="AL14" s="13">
        <v>17</v>
      </c>
      <c r="AM14" s="13">
        <v>2130</v>
      </c>
      <c r="AN14" s="13"/>
      <c r="AO14" s="13"/>
      <c r="AP14" s="13"/>
      <c r="AT14" s="13"/>
      <c r="AU14" s="13" t="s">
        <v>125</v>
      </c>
      <c r="AV14" s="13">
        <v>17</v>
      </c>
      <c r="AW14" s="13">
        <v>2130</v>
      </c>
      <c r="AX14" s="13"/>
      <c r="AY14" s="13"/>
      <c r="AZ14" s="13"/>
      <c r="BD14" s="13"/>
      <c r="BE14" s="13" t="s">
        <v>125</v>
      </c>
      <c r="BF14" s="13">
        <v>17</v>
      </c>
      <c r="BG14" s="13">
        <v>2130</v>
      </c>
      <c r="BH14" s="13"/>
      <c r="BI14" s="13"/>
      <c r="BJ14" s="13"/>
      <c r="BN14" s="13"/>
      <c r="BO14" s="13" t="s">
        <v>125</v>
      </c>
      <c r="BP14" s="13">
        <v>17</v>
      </c>
      <c r="BQ14" s="13">
        <v>2130</v>
      </c>
      <c r="BR14" s="13"/>
      <c r="BS14" s="13"/>
      <c r="BT14" s="13"/>
    </row>
    <row r="15" spans="1:75" ht="29.4" thickBot="1" x14ac:dyDescent="0.35">
      <c r="A15" s="2" t="s">
        <v>49</v>
      </c>
      <c r="B15" s="5">
        <v>6</v>
      </c>
      <c r="C15" s="5">
        <v>2</v>
      </c>
      <c r="D15" s="5">
        <v>5</v>
      </c>
      <c r="E15" s="5">
        <v>13</v>
      </c>
      <c r="F15" s="6">
        <f t="shared" si="2"/>
        <v>27</v>
      </c>
      <c r="G15" s="2" t="s">
        <v>13</v>
      </c>
      <c r="H15" s="5">
        <v>7</v>
      </c>
      <c r="I15" s="5">
        <v>4</v>
      </c>
      <c r="J15" s="5">
        <v>6</v>
      </c>
      <c r="K15" s="5">
        <v>17</v>
      </c>
      <c r="L15" s="6">
        <f t="shared" si="3"/>
        <v>35</v>
      </c>
      <c r="M15" s="2" t="s">
        <v>17</v>
      </c>
      <c r="N15" s="1">
        <v>7</v>
      </c>
      <c r="O15" s="1">
        <v>3</v>
      </c>
      <c r="P15" s="1">
        <v>5</v>
      </c>
      <c r="Q15" s="1">
        <v>15</v>
      </c>
      <c r="R15">
        <f t="shared" si="0"/>
        <v>32</v>
      </c>
      <c r="S15" s="7" t="s">
        <v>94</v>
      </c>
      <c r="T15" s="7">
        <f>B15</f>
        <v>6</v>
      </c>
      <c r="U15" s="7">
        <f>H20</f>
        <v>4</v>
      </c>
      <c r="V15" s="7">
        <f>N14</f>
        <v>7</v>
      </c>
      <c r="W15" s="7">
        <f t="shared" si="4"/>
        <v>17</v>
      </c>
      <c r="X15" s="8">
        <f t="shared" si="1"/>
        <v>2.5487256371814093E-2</v>
      </c>
      <c r="Y15" s="4" t="s">
        <v>156</v>
      </c>
      <c r="Z15" s="4">
        <f>AA31</f>
        <v>10</v>
      </c>
      <c r="AA15" s="21">
        <f t="shared" si="5"/>
        <v>10</v>
      </c>
      <c r="AB15" s="20">
        <f t="shared" si="6"/>
        <v>17</v>
      </c>
      <c r="AC15" s="23">
        <v>5.0000000000000001E-3</v>
      </c>
      <c r="AD15">
        <v>2000</v>
      </c>
      <c r="AE15" s="17">
        <v>0</v>
      </c>
      <c r="AF15">
        <v>-1</v>
      </c>
      <c r="AG15" s="10">
        <v>2.2133333333333335E-2</v>
      </c>
      <c r="AJ15" s="10"/>
    </row>
    <row r="16" spans="1:75" ht="15" x14ac:dyDescent="0.3">
      <c r="A16" s="2" t="s">
        <v>38</v>
      </c>
      <c r="B16" s="5">
        <v>5</v>
      </c>
      <c r="C16" s="5">
        <v>4</v>
      </c>
      <c r="D16" s="5">
        <v>10</v>
      </c>
      <c r="E16" s="5">
        <v>19</v>
      </c>
      <c r="F16" s="6">
        <f t="shared" si="2"/>
        <v>33</v>
      </c>
      <c r="G16" s="2" t="s">
        <v>14</v>
      </c>
      <c r="H16" s="5">
        <v>6</v>
      </c>
      <c r="I16" s="5">
        <v>6</v>
      </c>
      <c r="J16" s="5">
        <v>1</v>
      </c>
      <c r="K16" s="5">
        <v>13</v>
      </c>
      <c r="L16" s="6">
        <f t="shared" si="3"/>
        <v>31</v>
      </c>
      <c r="M16" s="2" t="s">
        <v>11</v>
      </c>
      <c r="N16" s="1">
        <v>6</v>
      </c>
      <c r="O16" s="1">
        <v>7</v>
      </c>
      <c r="P16" s="1">
        <v>7</v>
      </c>
      <c r="Q16" s="1">
        <v>20</v>
      </c>
      <c r="R16">
        <f t="shared" si="0"/>
        <v>39</v>
      </c>
      <c r="S16" s="7" t="s">
        <v>98</v>
      </c>
      <c r="T16" s="7">
        <f>B30</f>
        <v>2</v>
      </c>
      <c r="U16" s="7">
        <f>H16</f>
        <v>6</v>
      </c>
      <c r="V16" s="7">
        <f>N20</f>
        <v>4</v>
      </c>
      <c r="W16" s="7">
        <f t="shared" si="4"/>
        <v>12</v>
      </c>
      <c r="X16" s="8">
        <f t="shared" si="1"/>
        <v>1.7991004497751123E-2</v>
      </c>
      <c r="Y16" t="s">
        <v>155</v>
      </c>
      <c r="Z16">
        <f>AA37</f>
        <v>4</v>
      </c>
      <c r="AA16" s="19">
        <f t="shared" si="5"/>
        <v>4</v>
      </c>
      <c r="AB16" s="20">
        <f t="shared" si="6"/>
        <v>12</v>
      </c>
      <c r="AC16" s="23">
        <v>0.15</v>
      </c>
      <c r="AD16">
        <v>1000</v>
      </c>
      <c r="AE16" s="17">
        <v>0</v>
      </c>
      <c r="AF16">
        <v>-1</v>
      </c>
      <c r="AG16" s="10">
        <v>4.0566666666666668E-2</v>
      </c>
      <c r="AJ16" s="10"/>
      <c r="AK16" s="14"/>
      <c r="AL16" s="14" t="s">
        <v>143</v>
      </c>
      <c r="AM16" s="14" t="s">
        <v>132</v>
      </c>
      <c r="AN16" s="14" t="s">
        <v>144</v>
      </c>
      <c r="AO16" s="14" t="s">
        <v>145</v>
      </c>
      <c r="AP16" s="14" t="s">
        <v>146</v>
      </c>
      <c r="AQ16" s="14" t="s">
        <v>147</v>
      </c>
      <c r="AR16" s="14" t="s">
        <v>148</v>
      </c>
      <c r="AS16" s="14" t="s">
        <v>149</v>
      </c>
      <c r="AT16" s="14"/>
      <c r="AU16" s="14"/>
      <c r="AV16" s="14" t="s">
        <v>143</v>
      </c>
      <c r="AW16" s="14" t="s">
        <v>132</v>
      </c>
      <c r="AX16" s="14" t="s">
        <v>144</v>
      </c>
      <c r="AY16" s="14" t="s">
        <v>145</v>
      </c>
      <c r="AZ16" s="14" t="s">
        <v>146</v>
      </c>
      <c r="BA16" s="14" t="s">
        <v>147</v>
      </c>
      <c r="BB16" s="14" t="s">
        <v>148</v>
      </c>
      <c r="BC16" s="14" t="s">
        <v>149</v>
      </c>
      <c r="BD16" s="14"/>
      <c r="BE16" s="14"/>
      <c r="BF16" s="14" t="s">
        <v>143</v>
      </c>
      <c r="BG16" s="14" t="s">
        <v>132</v>
      </c>
      <c r="BH16" s="14" t="s">
        <v>144</v>
      </c>
      <c r="BI16" s="14" t="s">
        <v>145</v>
      </c>
      <c r="BJ16" s="14" t="s">
        <v>146</v>
      </c>
      <c r="BK16" s="14" t="s">
        <v>147</v>
      </c>
      <c r="BL16" s="14" t="s">
        <v>148</v>
      </c>
      <c r="BM16" s="14" t="s">
        <v>149</v>
      </c>
      <c r="BN16" s="14"/>
      <c r="BO16" s="14"/>
      <c r="BP16" s="14" t="s">
        <v>143</v>
      </c>
      <c r="BQ16" s="14" t="s">
        <v>132</v>
      </c>
      <c r="BR16" s="14" t="s">
        <v>144</v>
      </c>
      <c r="BS16" s="14" t="s">
        <v>145</v>
      </c>
      <c r="BT16" s="14" t="s">
        <v>146</v>
      </c>
      <c r="BU16" s="14" t="s">
        <v>147</v>
      </c>
      <c r="BV16" s="14" t="s">
        <v>148</v>
      </c>
      <c r="BW16" s="14" t="s">
        <v>149</v>
      </c>
    </row>
    <row r="17" spans="1:75" ht="28.8" x14ac:dyDescent="0.3">
      <c r="A17" s="2" t="s">
        <v>45</v>
      </c>
      <c r="B17" s="5">
        <v>5</v>
      </c>
      <c r="C17" s="5">
        <v>3</v>
      </c>
      <c r="D17" s="5">
        <v>7</v>
      </c>
      <c r="E17" s="5">
        <v>15</v>
      </c>
      <c r="F17" s="6">
        <f t="shared" si="2"/>
        <v>28</v>
      </c>
      <c r="G17" s="2" t="s">
        <v>15</v>
      </c>
      <c r="H17" s="5">
        <v>6</v>
      </c>
      <c r="I17" s="5">
        <v>3</v>
      </c>
      <c r="J17" s="5">
        <v>2</v>
      </c>
      <c r="K17" s="5">
        <v>11</v>
      </c>
      <c r="L17" s="6">
        <f t="shared" si="3"/>
        <v>26</v>
      </c>
      <c r="M17" s="2" t="s">
        <v>7</v>
      </c>
      <c r="N17" s="1">
        <v>6</v>
      </c>
      <c r="O17" s="1">
        <v>4</v>
      </c>
      <c r="P17" s="1">
        <v>10</v>
      </c>
      <c r="Q17" s="1">
        <v>20</v>
      </c>
      <c r="R17">
        <f t="shared" si="0"/>
        <v>36</v>
      </c>
      <c r="S17" s="7" t="s">
        <v>99</v>
      </c>
      <c r="T17" s="7">
        <f>B19</f>
        <v>4</v>
      </c>
      <c r="U17" s="7">
        <f>H17</f>
        <v>6</v>
      </c>
      <c r="V17" s="7">
        <f>N23</f>
        <v>4</v>
      </c>
      <c r="W17" s="7">
        <f t="shared" si="4"/>
        <v>14</v>
      </c>
      <c r="X17" s="8">
        <f t="shared" si="1"/>
        <v>2.0989505247376312E-2</v>
      </c>
      <c r="Y17" t="s">
        <v>154</v>
      </c>
      <c r="Z17">
        <f>AA64</f>
        <v>1</v>
      </c>
      <c r="AA17" s="19">
        <f t="shared" si="5"/>
        <v>1</v>
      </c>
      <c r="AB17" s="20">
        <f t="shared" si="6"/>
        <v>14</v>
      </c>
      <c r="AC17" s="23">
        <v>0.08</v>
      </c>
      <c r="AD17">
        <v>500</v>
      </c>
      <c r="AE17" s="17">
        <v>0</v>
      </c>
      <c r="AF17">
        <v>-2</v>
      </c>
      <c r="AG17" s="10">
        <v>-3.3333333333333132E-4</v>
      </c>
      <c r="AJ17" s="10"/>
      <c r="AK17" t="s">
        <v>137</v>
      </c>
      <c r="AL17">
        <v>6.0490811003816942</v>
      </c>
      <c r="AM17">
        <v>2.6055051017256083</v>
      </c>
      <c r="AN17">
        <v>2.3216539074805222</v>
      </c>
      <c r="AO17">
        <v>4.0459761705809609E-2</v>
      </c>
      <c r="AP17">
        <v>0.31440303694057548</v>
      </c>
      <c r="AQ17">
        <v>11.783759163822813</v>
      </c>
      <c r="AR17">
        <v>0.31440303694057548</v>
      </c>
      <c r="AS17">
        <v>11.783759163822813</v>
      </c>
      <c r="AU17" t="s">
        <v>137</v>
      </c>
      <c r="AV17">
        <v>6.2454219412969749</v>
      </c>
      <c r="AW17">
        <v>2.4568713487832086</v>
      </c>
      <c r="AX17">
        <v>2.5420223750788113</v>
      </c>
      <c r="AY17">
        <v>2.5842032409138793E-2</v>
      </c>
      <c r="AZ17">
        <v>0.89235912572629239</v>
      </c>
      <c r="BA17">
        <v>11.598484756867657</v>
      </c>
      <c r="BB17">
        <v>0.89235912572629239</v>
      </c>
      <c r="BC17">
        <v>11.598484756867657</v>
      </c>
      <c r="BE17" t="s">
        <v>137</v>
      </c>
      <c r="BF17">
        <v>7.4539404906886961</v>
      </c>
      <c r="BG17">
        <v>2.2876021371626609</v>
      </c>
      <c r="BH17">
        <v>3.2584077316582261</v>
      </c>
      <c r="BI17">
        <v>6.2266533797839746E-3</v>
      </c>
      <c r="BJ17">
        <v>2.511876535105185</v>
      </c>
      <c r="BK17">
        <v>12.396004446272208</v>
      </c>
      <c r="BL17">
        <v>2.511876535105185</v>
      </c>
      <c r="BM17">
        <v>12.396004446272208</v>
      </c>
      <c r="BO17" t="s">
        <v>137</v>
      </c>
      <c r="BP17">
        <v>8.1424660440949932</v>
      </c>
      <c r="BQ17">
        <v>2.2251946797974838</v>
      </c>
      <c r="BR17">
        <v>3.659215132060285</v>
      </c>
      <c r="BS17">
        <v>2.5773526515170337E-3</v>
      </c>
      <c r="BT17">
        <v>3.3698981168398285</v>
      </c>
      <c r="BU17">
        <v>12.915033971350159</v>
      </c>
      <c r="BV17">
        <v>3.3698981168398285</v>
      </c>
      <c r="BW17">
        <v>12.915033971350159</v>
      </c>
    </row>
    <row r="18" spans="1:75" ht="15" x14ac:dyDescent="0.3">
      <c r="A18" s="2" t="s">
        <v>40</v>
      </c>
      <c r="B18" s="5">
        <v>4</v>
      </c>
      <c r="C18" s="5">
        <v>10</v>
      </c>
      <c r="D18" s="5">
        <v>6</v>
      </c>
      <c r="E18" s="5">
        <v>20</v>
      </c>
      <c r="F18" s="6">
        <f t="shared" si="2"/>
        <v>38</v>
      </c>
      <c r="G18" s="2" t="s">
        <v>16</v>
      </c>
      <c r="H18" s="5">
        <v>5</v>
      </c>
      <c r="I18" s="5">
        <v>3</v>
      </c>
      <c r="J18" s="5">
        <v>2</v>
      </c>
      <c r="K18" s="5">
        <v>10</v>
      </c>
      <c r="L18" s="6">
        <f t="shared" si="3"/>
        <v>23</v>
      </c>
      <c r="M18" s="2" t="s">
        <v>23</v>
      </c>
      <c r="N18" s="1">
        <v>4</v>
      </c>
      <c r="O18" s="1">
        <v>5</v>
      </c>
      <c r="P18" s="1">
        <v>5</v>
      </c>
      <c r="Q18" s="1">
        <v>14</v>
      </c>
      <c r="R18">
        <f t="shared" si="0"/>
        <v>27</v>
      </c>
      <c r="S18" s="7" t="s">
        <v>102</v>
      </c>
      <c r="T18" s="7">
        <f>B28</f>
        <v>2</v>
      </c>
      <c r="U18" s="7">
        <f>H21</f>
        <v>4</v>
      </c>
      <c r="V18" s="7">
        <f>N12</f>
        <v>7</v>
      </c>
      <c r="W18" s="7">
        <f t="shared" si="4"/>
        <v>13</v>
      </c>
      <c r="X18" s="8">
        <f t="shared" si="1"/>
        <v>1.9490254872563718E-2</v>
      </c>
      <c r="Y18" t="s">
        <v>154</v>
      </c>
      <c r="Z18">
        <f>AA32</f>
        <v>9</v>
      </c>
      <c r="AA18" s="21">
        <f t="shared" si="5"/>
        <v>9</v>
      </c>
      <c r="AB18" s="20">
        <f t="shared" si="6"/>
        <v>13</v>
      </c>
      <c r="AC18" s="23">
        <v>0.06</v>
      </c>
      <c r="AD18">
        <v>60000</v>
      </c>
      <c r="AE18" s="17">
        <v>0</v>
      </c>
      <c r="AF18">
        <v>-2</v>
      </c>
      <c r="AG18" s="10">
        <v>1.285E-2</v>
      </c>
      <c r="AJ18" s="10"/>
      <c r="AK18" t="s">
        <v>167</v>
      </c>
      <c r="AL18">
        <v>0.30512641330230961</v>
      </c>
      <c r="AM18">
        <v>3.7140721523916981E-2</v>
      </c>
      <c r="AN18">
        <v>8.215414261831766</v>
      </c>
      <c r="AO18">
        <v>5.0693710291505872E-6</v>
      </c>
      <c r="AP18">
        <v>0.22338023639307225</v>
      </c>
      <c r="AQ18">
        <v>0.38687259021154696</v>
      </c>
      <c r="AR18">
        <v>0.22338023639307225</v>
      </c>
      <c r="AS18">
        <v>0.38687259021154696</v>
      </c>
      <c r="AU18" t="s">
        <v>167</v>
      </c>
      <c r="AV18">
        <v>0.30753601719535173</v>
      </c>
      <c r="AW18">
        <v>3.5219253951101606E-2</v>
      </c>
      <c r="AX18">
        <v>8.7320423545125223</v>
      </c>
      <c r="AY18">
        <v>1.5174748991379162E-6</v>
      </c>
      <c r="AZ18">
        <v>0.23079985483538332</v>
      </c>
      <c r="BA18">
        <v>0.38427217955532011</v>
      </c>
      <c r="BB18">
        <v>0.23079985483538332</v>
      </c>
      <c r="BC18">
        <v>0.38427217955532011</v>
      </c>
      <c r="BE18" t="s">
        <v>167</v>
      </c>
      <c r="BF18">
        <v>0.32837101027083027</v>
      </c>
      <c r="BG18">
        <v>3.1326688013270355E-2</v>
      </c>
      <c r="BH18">
        <v>10.482148962945857</v>
      </c>
      <c r="BI18">
        <v>1.0390735760132068E-7</v>
      </c>
      <c r="BJ18">
        <v>0.26069381537617231</v>
      </c>
      <c r="BK18">
        <v>0.39604820516548822</v>
      </c>
      <c r="BL18">
        <v>0.26069381537617231</v>
      </c>
      <c r="BM18">
        <v>0.39604820516548822</v>
      </c>
      <c r="BO18" t="s">
        <v>167</v>
      </c>
      <c r="BP18">
        <v>0.32637066305703799</v>
      </c>
      <c r="BQ18">
        <v>3.1572835877048372E-2</v>
      </c>
      <c r="BR18">
        <v>10.337071536050729</v>
      </c>
      <c r="BS18">
        <v>6.1859983130520647E-8</v>
      </c>
      <c r="BT18">
        <v>0.25865366496813097</v>
      </c>
      <c r="BU18">
        <v>0.39408766114594501</v>
      </c>
      <c r="BV18">
        <v>0.25865366496813097</v>
      </c>
      <c r="BW18">
        <v>0.39408766114594501</v>
      </c>
    </row>
    <row r="19" spans="1:75" ht="28.8" x14ac:dyDescent="0.3">
      <c r="A19" s="2" t="s">
        <v>41</v>
      </c>
      <c r="B19" s="5">
        <v>4</v>
      </c>
      <c r="C19" s="5">
        <v>5</v>
      </c>
      <c r="D19" s="5">
        <v>4</v>
      </c>
      <c r="E19" s="5">
        <v>13</v>
      </c>
      <c r="F19" s="6">
        <f t="shared" si="2"/>
        <v>26</v>
      </c>
      <c r="G19" s="2" t="s">
        <v>17</v>
      </c>
      <c r="H19" s="5">
        <v>5</v>
      </c>
      <c r="I19" s="5">
        <v>2</v>
      </c>
      <c r="J19" s="5">
        <v>4</v>
      </c>
      <c r="K19" s="5">
        <v>11</v>
      </c>
      <c r="L19" s="6">
        <f t="shared" si="3"/>
        <v>23</v>
      </c>
      <c r="M19" s="2" t="s">
        <v>24</v>
      </c>
      <c r="N19" s="1">
        <v>4</v>
      </c>
      <c r="O19" s="1">
        <v>4</v>
      </c>
      <c r="P19" s="1">
        <v>3</v>
      </c>
      <c r="Q19" s="1">
        <v>11</v>
      </c>
      <c r="R19">
        <f t="shared" si="0"/>
        <v>23</v>
      </c>
      <c r="S19" s="7" t="s">
        <v>101</v>
      </c>
      <c r="T19" s="7">
        <f>B17</f>
        <v>5</v>
      </c>
      <c r="U19" s="7">
        <f>H19</f>
        <v>5</v>
      </c>
      <c r="V19" s="7">
        <f>N15</f>
        <v>7</v>
      </c>
      <c r="W19" s="7">
        <f t="shared" si="4"/>
        <v>17</v>
      </c>
      <c r="X19" s="8">
        <f t="shared" si="1"/>
        <v>2.5487256371814093E-2</v>
      </c>
      <c r="Y19" t="s">
        <v>154</v>
      </c>
      <c r="Z19">
        <f>AA52</f>
        <v>2</v>
      </c>
      <c r="AA19" s="19">
        <f t="shared" si="5"/>
        <v>2</v>
      </c>
      <c r="AB19" s="20">
        <f t="shared" si="6"/>
        <v>17</v>
      </c>
      <c r="AC19" s="23">
        <v>0.17</v>
      </c>
      <c r="AD19">
        <v>500</v>
      </c>
      <c r="AE19" s="17">
        <v>0</v>
      </c>
      <c r="AF19">
        <v>-2</v>
      </c>
      <c r="AG19" s="10">
        <v>0</v>
      </c>
      <c r="AJ19" s="10"/>
      <c r="AK19" t="s">
        <v>153</v>
      </c>
      <c r="AL19">
        <v>-61.086916725892436</v>
      </c>
      <c r="AM19">
        <v>22.351746336152011</v>
      </c>
      <c r="AN19">
        <v>-2.7329818353874948</v>
      </c>
      <c r="AO19">
        <v>1.947425791521366E-2</v>
      </c>
      <c r="AP19">
        <v>-110.28277871389565</v>
      </c>
      <c r="AQ19">
        <v>-11.891054737889213</v>
      </c>
      <c r="AR19">
        <v>-110.28277871389565</v>
      </c>
      <c r="AS19">
        <v>-11.891054737889213</v>
      </c>
      <c r="AU19" t="s">
        <v>153</v>
      </c>
      <c r="AV19">
        <v>-58.840891100295302</v>
      </c>
      <c r="AW19">
        <v>20.715576248207089</v>
      </c>
      <c r="AX19">
        <v>-2.8404177800937553</v>
      </c>
      <c r="AY19">
        <v>1.4885166739812548E-2</v>
      </c>
      <c r="AZ19">
        <v>-103.97625440383862</v>
      </c>
      <c r="BA19">
        <v>-13.705527796751987</v>
      </c>
      <c r="BB19">
        <v>-103.97625440383862</v>
      </c>
      <c r="BC19">
        <v>-13.705527796751987</v>
      </c>
      <c r="BE19" t="s">
        <v>153</v>
      </c>
      <c r="BF19">
        <v>-59.41824277308671</v>
      </c>
      <c r="BG19">
        <v>21.087054144982012</v>
      </c>
      <c r="BH19">
        <v>-2.81775929271876</v>
      </c>
      <c r="BI19">
        <v>1.4527259188729246E-2</v>
      </c>
      <c r="BJ19">
        <v>-104.97405360503967</v>
      </c>
      <c r="BK19">
        <v>-13.862431941133757</v>
      </c>
      <c r="BL19">
        <v>-104.97405360503967</v>
      </c>
      <c r="BM19">
        <v>-13.862431941133757</v>
      </c>
      <c r="BO19" t="s">
        <v>153</v>
      </c>
      <c r="BP19">
        <v>-65.728009519062482</v>
      </c>
      <c r="BQ19">
        <v>20.520975370144825</v>
      </c>
      <c r="BR19">
        <v>-3.2029671267325641</v>
      </c>
      <c r="BS19">
        <v>6.38276500440368E-3</v>
      </c>
      <c r="BT19">
        <v>-109.74112431603824</v>
      </c>
      <c r="BU19">
        <v>-21.714894722086726</v>
      </c>
      <c r="BV19">
        <v>-109.74112431603824</v>
      </c>
      <c r="BW19">
        <v>-21.714894722086726</v>
      </c>
    </row>
    <row r="20" spans="1:75" ht="29.4" thickBot="1" x14ac:dyDescent="0.35">
      <c r="A20" s="2" t="s">
        <v>48</v>
      </c>
      <c r="B20" s="5">
        <v>4</v>
      </c>
      <c r="C20" s="5">
        <v>4</v>
      </c>
      <c r="D20" s="5">
        <v>3</v>
      </c>
      <c r="E20" s="5">
        <v>11</v>
      </c>
      <c r="F20" s="6">
        <f t="shared" si="2"/>
        <v>23</v>
      </c>
      <c r="G20" s="2" t="s">
        <v>18</v>
      </c>
      <c r="H20" s="5">
        <v>4</v>
      </c>
      <c r="I20" s="5">
        <v>9</v>
      </c>
      <c r="J20" s="5">
        <v>5</v>
      </c>
      <c r="K20" s="5">
        <v>18</v>
      </c>
      <c r="L20" s="6">
        <f t="shared" si="3"/>
        <v>35</v>
      </c>
      <c r="M20" s="2" t="s">
        <v>14</v>
      </c>
      <c r="N20" s="1">
        <v>4</v>
      </c>
      <c r="O20" s="1">
        <v>4</v>
      </c>
      <c r="P20" s="1">
        <v>2</v>
      </c>
      <c r="Q20" s="1">
        <v>10</v>
      </c>
      <c r="R20">
        <f t="shared" si="0"/>
        <v>22</v>
      </c>
      <c r="S20" t="s">
        <v>104</v>
      </c>
      <c r="T20">
        <f>F13</f>
        <v>32</v>
      </c>
      <c r="U20">
        <f>L25</f>
        <v>15</v>
      </c>
      <c r="V20">
        <f>R29</f>
        <v>15</v>
      </c>
      <c r="W20">
        <f>SUM(T20:V20)</f>
        <v>62</v>
      </c>
      <c r="X20" s="8"/>
      <c r="Z20">
        <v>24</v>
      </c>
      <c r="AA20" s="9"/>
      <c r="AC20" t="e">
        <f>SUM(#REF!)</f>
        <v>#REF!</v>
      </c>
      <c r="AF20">
        <f>SUM(AE2:AE19)</f>
        <v>0</v>
      </c>
      <c r="AK20" t="s">
        <v>169</v>
      </c>
      <c r="AL20">
        <v>-3.7173108499178105E-5</v>
      </c>
      <c r="AM20">
        <v>3.3072942360027615E-5</v>
      </c>
      <c r="AN20">
        <v>-1.1239734310457361</v>
      </c>
      <c r="AO20">
        <v>0.28495447326208845</v>
      </c>
      <c r="AP20">
        <v>-1.0996616383416501E-4</v>
      </c>
      <c r="AQ20">
        <v>3.5619946835808805E-5</v>
      </c>
      <c r="AR20">
        <v>-1.0996616383416501E-4</v>
      </c>
      <c r="AS20">
        <v>3.5619946835808805E-5</v>
      </c>
      <c r="AU20" t="s">
        <v>169</v>
      </c>
      <c r="AV20">
        <v>-3.9377332668805568E-5</v>
      </c>
      <c r="AW20">
        <v>3.1334162075417183E-5</v>
      </c>
      <c r="AX20">
        <v>-1.2566901445786085</v>
      </c>
      <c r="AY20">
        <v>0.23277789029154269</v>
      </c>
      <c r="AZ20">
        <v>-1.0764860700559684E-4</v>
      </c>
      <c r="BA20">
        <v>2.8893941667985697E-5</v>
      </c>
      <c r="BB20">
        <v>-1.0764860700559684E-4</v>
      </c>
      <c r="BC20">
        <v>2.8893941667985697E-5</v>
      </c>
      <c r="BE20" t="s">
        <v>169</v>
      </c>
      <c r="BF20">
        <v>-5.7462546550178616E-5</v>
      </c>
      <c r="BG20">
        <v>2.8078330172140806E-5</v>
      </c>
      <c r="BH20">
        <v>-2.0465086847362706</v>
      </c>
      <c r="BI20">
        <v>6.1482423138384514E-2</v>
      </c>
      <c r="BJ20">
        <v>-1.1812209097988514E-4</v>
      </c>
      <c r="BK20">
        <v>3.1969978795279113E-6</v>
      </c>
      <c r="BL20">
        <v>-1.1812209097988514E-4</v>
      </c>
      <c r="BM20">
        <v>3.1969978795279113E-6</v>
      </c>
      <c r="BN20" s="13"/>
      <c r="BO20" s="13" t="s">
        <v>169</v>
      </c>
      <c r="BP20" s="13">
        <v>-6.1297751938103382E-5</v>
      </c>
      <c r="BQ20" s="13">
        <v>2.8135110122043074E-5</v>
      </c>
      <c r="BR20" s="13">
        <v>-2.1786924477000111</v>
      </c>
      <c r="BS20" s="13">
        <v>4.6935545476295991E-2</v>
      </c>
      <c r="BT20" s="13">
        <v>-1.2164156159096283E-4</v>
      </c>
      <c r="BU20" s="13">
        <v>-9.5394228524392797E-7</v>
      </c>
      <c r="BV20" s="13">
        <v>-1.2164156159096283E-4</v>
      </c>
      <c r="BW20" s="13">
        <v>-9.5394228524392797E-7</v>
      </c>
    </row>
    <row r="21" spans="1:75" ht="29.4" thickBot="1" x14ac:dyDescent="0.35">
      <c r="A21" s="2" t="s">
        <v>62</v>
      </c>
      <c r="B21" s="5">
        <v>4</v>
      </c>
      <c r="C21" s="5">
        <v>1</v>
      </c>
      <c r="D21" s="5">
        <v>1</v>
      </c>
      <c r="E21" s="5">
        <v>6</v>
      </c>
      <c r="F21" s="6">
        <f t="shared" si="2"/>
        <v>15</v>
      </c>
      <c r="G21" s="2" t="s">
        <v>19</v>
      </c>
      <c r="H21" s="5">
        <v>4</v>
      </c>
      <c r="I21" s="5">
        <v>3</v>
      </c>
      <c r="J21" s="5">
        <v>15</v>
      </c>
      <c r="K21" s="5">
        <v>22</v>
      </c>
      <c r="L21" s="6">
        <f t="shared" si="3"/>
        <v>33</v>
      </c>
      <c r="M21" s="2" t="s">
        <v>25</v>
      </c>
      <c r="N21" s="1">
        <v>4</v>
      </c>
      <c r="O21" s="1">
        <v>2</v>
      </c>
      <c r="P21" s="1">
        <v>2</v>
      </c>
      <c r="Q21" s="1">
        <v>8</v>
      </c>
      <c r="R21">
        <f t="shared" si="0"/>
        <v>18</v>
      </c>
      <c r="S21" s="7" t="s">
        <v>118</v>
      </c>
      <c r="T21">
        <f>F13</f>
        <v>32</v>
      </c>
      <c r="U21">
        <f>L16</f>
        <v>31</v>
      </c>
      <c r="V21">
        <f>R32</f>
        <v>13</v>
      </c>
      <c r="Y21" s="16">
        <v>1</v>
      </c>
      <c r="Z21" s="11" t="s">
        <v>0</v>
      </c>
      <c r="AA21" s="16">
        <v>40</v>
      </c>
      <c r="AB21" s="16">
        <v>44</v>
      </c>
      <c r="AC21" s="16">
        <v>42</v>
      </c>
      <c r="AD21" s="16">
        <v>126</v>
      </c>
      <c r="AE21">
        <f t="shared" ref="AE21:AE66" si="7">AA21*3+AB21*2+AC21</f>
        <v>250</v>
      </c>
      <c r="AG21" s="13"/>
      <c r="AK21" t="s">
        <v>180</v>
      </c>
      <c r="AL21">
        <v>98.154994848811384</v>
      </c>
      <c r="AM21">
        <v>82.114072853015173</v>
      </c>
      <c r="AN21">
        <v>1.1953492432960862</v>
      </c>
      <c r="AO21">
        <v>0.25708491997497879</v>
      </c>
      <c r="AP21">
        <v>-82.576860935358667</v>
      </c>
      <c r="AQ21">
        <v>278.88685063298146</v>
      </c>
      <c r="AR21">
        <v>-82.576860935358667</v>
      </c>
      <c r="AS21">
        <v>278.88685063298146</v>
      </c>
      <c r="AU21" t="s">
        <v>180</v>
      </c>
      <c r="AV21">
        <v>95.877683697613122</v>
      </c>
      <c r="AW21">
        <v>78.877469281598124</v>
      </c>
      <c r="AX21">
        <v>1.2155268744148349</v>
      </c>
      <c r="AY21">
        <v>0.2475383594811808</v>
      </c>
      <c r="AZ21">
        <v>-75.981558344815568</v>
      </c>
      <c r="BA21">
        <v>267.73692574004178</v>
      </c>
      <c r="BB21">
        <v>-75.981558344815568</v>
      </c>
      <c r="BC21">
        <v>267.73692574004178</v>
      </c>
      <c r="BD21" s="13"/>
      <c r="BE21" s="13" t="s">
        <v>152</v>
      </c>
      <c r="BF21" s="13">
        <v>1.2418601594243563</v>
      </c>
      <c r="BG21" s="13">
        <v>1.1033666852956818</v>
      </c>
      <c r="BH21" s="13">
        <v>1.1255189919854802</v>
      </c>
      <c r="BI21" s="13">
        <v>0.28071976097807194</v>
      </c>
      <c r="BJ21" s="13">
        <v>-1.1418186440736808</v>
      </c>
      <c r="BK21" s="13">
        <v>3.6255389629223935</v>
      </c>
      <c r="BL21" s="13">
        <v>-1.1418186440736808</v>
      </c>
      <c r="BM21" s="13">
        <v>3.6255389629223935</v>
      </c>
    </row>
    <row r="22" spans="1:75" ht="29.4" thickBot="1" x14ac:dyDescent="0.35">
      <c r="A22" s="2" t="s">
        <v>52</v>
      </c>
      <c r="B22" s="5">
        <v>4</v>
      </c>
      <c r="C22" s="5">
        <v>0</v>
      </c>
      <c r="D22" s="5">
        <v>3</v>
      </c>
      <c r="E22" s="5">
        <v>7</v>
      </c>
      <c r="F22" s="6">
        <f t="shared" si="2"/>
        <v>15</v>
      </c>
      <c r="G22" s="2" t="s">
        <v>68</v>
      </c>
      <c r="H22" s="5">
        <v>4</v>
      </c>
      <c r="I22" s="5">
        <v>2</v>
      </c>
      <c r="J22" s="5">
        <v>7</v>
      </c>
      <c r="K22" s="5">
        <v>13</v>
      </c>
      <c r="L22" s="6">
        <f t="shared" si="3"/>
        <v>23</v>
      </c>
      <c r="R22">
        <f t="shared" si="0"/>
        <v>0</v>
      </c>
      <c r="S22" s="7" t="s">
        <v>120</v>
      </c>
      <c r="T22">
        <f>F26</f>
        <v>16</v>
      </c>
      <c r="U22">
        <f>L20</f>
        <v>35</v>
      </c>
      <c r="X22">
        <f>SUM(Z2:Z19)</f>
        <v>240</v>
      </c>
      <c r="Y22" s="16">
        <v>2</v>
      </c>
      <c r="Z22" s="11" t="s">
        <v>2</v>
      </c>
      <c r="AA22" s="16">
        <v>40</v>
      </c>
      <c r="AB22" s="16">
        <v>27</v>
      </c>
      <c r="AC22" s="16">
        <v>24</v>
      </c>
      <c r="AD22" s="16">
        <v>91</v>
      </c>
      <c r="AE22">
        <f t="shared" si="7"/>
        <v>198</v>
      </c>
      <c r="AF22" s="5"/>
      <c r="AK22" t="s">
        <v>152</v>
      </c>
      <c r="AL22">
        <v>1.4990389142872405</v>
      </c>
      <c r="AM22">
        <v>1.1554024346552749</v>
      </c>
      <c r="AN22">
        <v>1.297417133048099</v>
      </c>
      <c r="AO22">
        <v>0.22103723740957909</v>
      </c>
      <c r="AP22">
        <v>-1.0439846983227687</v>
      </c>
      <c r="AQ22">
        <v>4.0420625268972499</v>
      </c>
      <c r="AR22">
        <v>-1.0439846983227687</v>
      </c>
      <c r="AS22">
        <v>4.0420625268972499</v>
      </c>
      <c r="AU22" s="13" t="s">
        <v>152</v>
      </c>
      <c r="AV22" s="13">
        <v>1.4195924045724375</v>
      </c>
      <c r="AW22" s="13">
        <v>1.0934646432015651</v>
      </c>
      <c r="AX22" s="13">
        <v>1.2982517664366358</v>
      </c>
      <c r="AY22" s="13">
        <v>0.21859797073876736</v>
      </c>
      <c r="AZ22" s="13">
        <v>-0.96286238882263087</v>
      </c>
      <c r="BA22" s="13">
        <v>3.8020471979675059</v>
      </c>
      <c r="BB22" s="13">
        <v>-0.96286238882263087</v>
      </c>
      <c r="BC22" s="13">
        <v>3.8020471979675059</v>
      </c>
    </row>
    <row r="23" spans="1:75" ht="29.4" thickBot="1" x14ac:dyDescent="0.35">
      <c r="A23" s="2" t="s">
        <v>22</v>
      </c>
      <c r="B23" s="5">
        <v>3</v>
      </c>
      <c r="C23" s="5">
        <v>5</v>
      </c>
      <c r="D23" s="5">
        <v>9</v>
      </c>
      <c r="E23" s="5">
        <v>17</v>
      </c>
      <c r="F23" s="6">
        <f t="shared" si="2"/>
        <v>28</v>
      </c>
      <c r="G23" s="2" t="s">
        <v>69</v>
      </c>
      <c r="H23" s="5">
        <v>3</v>
      </c>
      <c r="I23" s="5">
        <v>2</v>
      </c>
      <c r="J23" s="5">
        <v>3</v>
      </c>
      <c r="K23" s="5">
        <v>8</v>
      </c>
      <c r="L23" s="6">
        <f t="shared" si="3"/>
        <v>16</v>
      </c>
      <c r="M23" s="11" t="s">
        <v>15</v>
      </c>
      <c r="N23" s="12">
        <v>4</v>
      </c>
      <c r="O23" s="12">
        <v>1</v>
      </c>
      <c r="P23" s="12">
        <v>4</v>
      </c>
      <c r="R23">
        <f t="shared" si="0"/>
        <v>18</v>
      </c>
      <c r="Y23" s="16">
        <v>3</v>
      </c>
      <c r="Z23" s="11" t="s">
        <v>5</v>
      </c>
      <c r="AA23" s="16">
        <v>20</v>
      </c>
      <c r="AB23" s="16">
        <v>12</v>
      </c>
      <c r="AC23" s="16">
        <v>13</v>
      </c>
      <c r="AD23" s="16">
        <v>45</v>
      </c>
      <c r="AE23">
        <f t="shared" si="7"/>
        <v>97</v>
      </c>
      <c r="AF23" s="5"/>
      <c r="AK23" s="13" t="s">
        <v>168</v>
      </c>
      <c r="AL23" s="13">
        <v>-0.43252629602271236</v>
      </c>
      <c r="AM23" s="13">
        <v>1.1739164212016167</v>
      </c>
      <c r="AN23" s="13">
        <v>-0.36844726610092055</v>
      </c>
      <c r="AO23" s="13">
        <v>0.71953234766975627</v>
      </c>
      <c r="AP23" s="13">
        <v>-3.0162989182753557</v>
      </c>
      <c r="AQ23" s="13">
        <v>2.1512463262299311</v>
      </c>
      <c r="AR23" s="13">
        <v>-3.0162989182753557</v>
      </c>
      <c r="AS23" s="13">
        <v>2.1512463262299311</v>
      </c>
    </row>
    <row r="24" spans="1:75" ht="28.8" x14ac:dyDescent="0.3">
      <c r="A24" s="2" t="s">
        <v>51</v>
      </c>
      <c r="B24" s="5">
        <v>3</v>
      </c>
      <c r="C24" s="5">
        <v>2</v>
      </c>
      <c r="D24" s="5">
        <v>6</v>
      </c>
      <c r="E24" s="5">
        <v>11</v>
      </c>
      <c r="F24" s="6">
        <f t="shared" si="2"/>
        <v>19</v>
      </c>
      <c r="G24" s="2" t="s">
        <v>27</v>
      </c>
      <c r="H24" s="5">
        <v>3</v>
      </c>
      <c r="I24" s="5">
        <v>2</v>
      </c>
      <c r="J24" s="5">
        <v>2</v>
      </c>
      <c r="K24" s="5">
        <v>7</v>
      </c>
      <c r="L24" s="6">
        <f t="shared" si="3"/>
        <v>15</v>
      </c>
      <c r="M24" s="11" t="s">
        <v>13</v>
      </c>
      <c r="N24" s="12">
        <v>3</v>
      </c>
      <c r="O24" s="12">
        <v>8</v>
      </c>
      <c r="P24" s="12">
        <v>6</v>
      </c>
      <c r="R24">
        <f t="shared" si="0"/>
        <v>31</v>
      </c>
      <c r="S24" t="s">
        <v>105</v>
      </c>
      <c r="T24">
        <f>F35</f>
        <v>9</v>
      </c>
      <c r="U24">
        <f>L35</f>
        <v>14</v>
      </c>
      <c r="V24">
        <f>R18</f>
        <v>27</v>
      </c>
      <c r="W24">
        <f t="shared" ref="W24:W30" si="8">SUM(T24:V24)</f>
        <v>50</v>
      </c>
      <c r="Y24" s="16">
        <v>4</v>
      </c>
      <c r="Z24" s="11" t="s">
        <v>9</v>
      </c>
      <c r="AA24" s="16">
        <v>18</v>
      </c>
      <c r="AB24" s="16">
        <v>19</v>
      </c>
      <c r="AC24" s="16">
        <v>16</v>
      </c>
      <c r="AD24" s="16">
        <v>53</v>
      </c>
      <c r="AE24">
        <f t="shared" si="7"/>
        <v>108</v>
      </c>
      <c r="AF24" s="5"/>
    </row>
    <row r="25" spans="1:75" ht="15" x14ac:dyDescent="0.3">
      <c r="A25" s="2" t="s">
        <v>42</v>
      </c>
      <c r="B25" s="5">
        <v>3</v>
      </c>
      <c r="C25" s="5">
        <v>2</v>
      </c>
      <c r="D25" s="5">
        <v>6</v>
      </c>
      <c r="E25" s="5">
        <v>11</v>
      </c>
      <c r="F25" s="6">
        <f t="shared" si="2"/>
        <v>19</v>
      </c>
      <c r="G25" s="2" t="s">
        <v>29</v>
      </c>
      <c r="H25" s="5">
        <v>3</v>
      </c>
      <c r="I25" s="5">
        <v>1</v>
      </c>
      <c r="J25" s="5">
        <v>4</v>
      </c>
      <c r="K25" s="5">
        <v>8</v>
      </c>
      <c r="L25" s="6">
        <f t="shared" si="3"/>
        <v>15</v>
      </c>
      <c r="M25" s="11" t="s">
        <v>26</v>
      </c>
      <c r="N25" s="12">
        <v>3</v>
      </c>
      <c r="O25" s="12">
        <v>6</v>
      </c>
      <c r="P25" s="12">
        <v>0</v>
      </c>
      <c r="R25">
        <f t="shared" si="0"/>
        <v>21</v>
      </c>
      <c r="S25" t="s">
        <v>106</v>
      </c>
      <c r="U25">
        <f>L38</f>
        <v>10</v>
      </c>
      <c r="W25">
        <f t="shared" si="8"/>
        <v>10</v>
      </c>
      <c r="Y25" s="16">
        <v>5</v>
      </c>
      <c r="Z25" s="3" t="s">
        <v>112</v>
      </c>
      <c r="AA25" s="16">
        <v>16</v>
      </c>
      <c r="AB25" s="16">
        <v>26</v>
      </c>
      <c r="AC25" s="16">
        <v>22</v>
      </c>
      <c r="AD25" s="16">
        <v>64</v>
      </c>
      <c r="AE25">
        <f t="shared" si="7"/>
        <v>122</v>
      </c>
      <c r="AF25" s="5"/>
    </row>
    <row r="26" spans="1:75" ht="28.8" x14ac:dyDescent="0.3">
      <c r="A26" s="2" t="s">
        <v>43</v>
      </c>
      <c r="B26" s="5">
        <v>3</v>
      </c>
      <c r="C26" s="5">
        <v>2</v>
      </c>
      <c r="D26" s="5">
        <v>3</v>
      </c>
      <c r="E26" s="5">
        <v>8</v>
      </c>
      <c r="F26" s="6">
        <f t="shared" si="2"/>
        <v>16</v>
      </c>
      <c r="G26" s="2" t="s">
        <v>70</v>
      </c>
      <c r="H26" s="5">
        <v>3</v>
      </c>
      <c r="I26" s="5">
        <v>1</v>
      </c>
      <c r="J26" s="5">
        <v>2</v>
      </c>
      <c r="K26" s="5">
        <v>6</v>
      </c>
      <c r="L26" s="6">
        <f t="shared" si="3"/>
        <v>13</v>
      </c>
      <c r="M26" s="11" t="s">
        <v>27</v>
      </c>
      <c r="N26" s="12">
        <v>3</v>
      </c>
      <c r="O26" s="12">
        <v>4</v>
      </c>
      <c r="P26" s="12">
        <v>6</v>
      </c>
      <c r="R26">
        <f t="shared" si="0"/>
        <v>23</v>
      </c>
      <c r="S26" t="s">
        <v>107</v>
      </c>
      <c r="V26">
        <f>R30</f>
        <v>16</v>
      </c>
      <c r="W26">
        <f t="shared" si="8"/>
        <v>16</v>
      </c>
      <c r="Y26" s="16">
        <v>6</v>
      </c>
      <c r="Z26" s="11" t="s">
        <v>10</v>
      </c>
      <c r="AA26" s="16">
        <v>15</v>
      </c>
      <c r="AB26" s="16">
        <v>7</v>
      </c>
      <c r="AC26" s="16">
        <v>12</v>
      </c>
      <c r="AD26" s="16">
        <v>34</v>
      </c>
      <c r="AE26">
        <f t="shared" si="7"/>
        <v>71</v>
      </c>
      <c r="AF26" s="5"/>
    </row>
    <row r="27" spans="1:75" ht="28.8" x14ac:dyDescent="0.3">
      <c r="A27" s="2" t="s">
        <v>16</v>
      </c>
      <c r="B27" s="5">
        <v>3</v>
      </c>
      <c r="C27" s="5">
        <v>1</v>
      </c>
      <c r="D27" s="5">
        <v>2</v>
      </c>
      <c r="E27" s="5">
        <v>6</v>
      </c>
      <c r="F27" s="6">
        <f t="shared" si="2"/>
        <v>13</v>
      </c>
      <c r="G27" s="2" t="s">
        <v>53</v>
      </c>
      <c r="H27" s="5">
        <v>3</v>
      </c>
      <c r="I27" s="5">
        <v>1</v>
      </c>
      <c r="J27" s="5">
        <v>0</v>
      </c>
      <c r="K27" s="5">
        <v>4</v>
      </c>
      <c r="L27" s="6">
        <f t="shared" si="3"/>
        <v>11</v>
      </c>
      <c r="M27" s="11" t="s">
        <v>28</v>
      </c>
      <c r="N27" s="12">
        <v>3</v>
      </c>
      <c r="O27" s="12">
        <v>4</v>
      </c>
      <c r="P27" s="12">
        <v>4</v>
      </c>
      <c r="R27">
        <f t="shared" si="0"/>
        <v>21</v>
      </c>
      <c r="S27" t="s">
        <v>100</v>
      </c>
      <c r="T27">
        <f>F27</f>
        <v>13</v>
      </c>
      <c r="U27">
        <f>L18</f>
        <v>23</v>
      </c>
      <c r="V27">
        <f>R28</f>
        <v>17</v>
      </c>
      <c r="W27">
        <f t="shared" si="8"/>
        <v>53</v>
      </c>
      <c r="Y27" s="16">
        <v>7</v>
      </c>
      <c r="Z27" s="11" t="s">
        <v>1</v>
      </c>
      <c r="AA27" s="16">
        <v>14</v>
      </c>
      <c r="AB27" s="16">
        <v>22</v>
      </c>
      <c r="AC27" s="16">
        <v>29</v>
      </c>
      <c r="AD27" s="16">
        <v>65</v>
      </c>
      <c r="AE27">
        <f t="shared" si="7"/>
        <v>115</v>
      </c>
      <c r="AF27" s="5"/>
    </row>
    <row r="28" spans="1:75" ht="28.8" x14ac:dyDescent="0.3">
      <c r="A28" s="2" t="s">
        <v>46</v>
      </c>
      <c r="B28" s="5">
        <v>2</v>
      </c>
      <c r="C28" s="5">
        <v>6</v>
      </c>
      <c r="D28" s="5">
        <v>10</v>
      </c>
      <c r="E28" s="5">
        <v>18</v>
      </c>
      <c r="F28" s="6">
        <f t="shared" si="2"/>
        <v>28</v>
      </c>
      <c r="G28" s="2" t="s">
        <v>28</v>
      </c>
      <c r="H28" s="5">
        <v>2</v>
      </c>
      <c r="I28" s="5">
        <v>6</v>
      </c>
      <c r="J28" s="5">
        <v>7</v>
      </c>
      <c r="K28" s="5">
        <v>15</v>
      </c>
      <c r="L28" s="6">
        <f t="shared" si="3"/>
        <v>25</v>
      </c>
      <c r="M28" s="11" t="s">
        <v>16</v>
      </c>
      <c r="N28" s="12">
        <v>3</v>
      </c>
      <c r="O28" s="12">
        <v>3</v>
      </c>
      <c r="P28" s="12">
        <v>2</v>
      </c>
      <c r="R28">
        <f t="shared" si="0"/>
        <v>17</v>
      </c>
      <c r="S28" t="s">
        <v>108</v>
      </c>
      <c r="T28">
        <f>F26</f>
        <v>16</v>
      </c>
      <c r="W28">
        <f t="shared" si="8"/>
        <v>16</v>
      </c>
      <c r="Y28" s="16">
        <v>8</v>
      </c>
      <c r="Z28" s="11" t="s">
        <v>7</v>
      </c>
      <c r="AA28" s="16">
        <v>13</v>
      </c>
      <c r="AB28" s="16">
        <v>9</v>
      </c>
      <c r="AC28" s="16">
        <v>10</v>
      </c>
      <c r="AD28" s="16">
        <v>32</v>
      </c>
      <c r="AE28">
        <f t="shared" si="7"/>
        <v>67</v>
      </c>
      <c r="AF28" s="5"/>
    </row>
    <row r="29" spans="1:75" ht="15" x14ac:dyDescent="0.3">
      <c r="A29" s="2" t="s">
        <v>47</v>
      </c>
      <c r="B29" s="5">
        <v>2</v>
      </c>
      <c r="C29" s="5">
        <v>5</v>
      </c>
      <c r="D29" s="5">
        <v>3</v>
      </c>
      <c r="E29" s="5">
        <v>10</v>
      </c>
      <c r="F29" s="6">
        <f t="shared" si="2"/>
        <v>19</v>
      </c>
      <c r="G29" s="2" t="s">
        <v>26</v>
      </c>
      <c r="H29" s="5">
        <v>2</v>
      </c>
      <c r="I29" s="5">
        <v>6</v>
      </c>
      <c r="J29" s="5">
        <v>3</v>
      </c>
      <c r="K29" s="5">
        <v>11</v>
      </c>
      <c r="L29" s="6">
        <f t="shared" si="3"/>
        <v>21</v>
      </c>
      <c r="M29" s="11" t="s">
        <v>29</v>
      </c>
      <c r="N29" s="12">
        <v>3</v>
      </c>
      <c r="O29" s="12">
        <v>2</v>
      </c>
      <c r="P29" s="12">
        <v>2</v>
      </c>
      <c r="R29">
        <f t="shared" si="0"/>
        <v>15</v>
      </c>
      <c r="S29" t="s">
        <v>103</v>
      </c>
      <c r="V29">
        <f>R22</f>
        <v>0</v>
      </c>
      <c r="W29">
        <f t="shared" si="8"/>
        <v>0</v>
      </c>
      <c r="Y29" s="16">
        <v>9</v>
      </c>
      <c r="Z29" s="11" t="s">
        <v>8</v>
      </c>
      <c r="AA29" s="16">
        <v>12</v>
      </c>
      <c r="AB29" s="16">
        <v>13</v>
      </c>
      <c r="AC29" s="16">
        <v>15</v>
      </c>
      <c r="AD29" s="16">
        <v>40</v>
      </c>
      <c r="AE29">
        <f t="shared" si="7"/>
        <v>77</v>
      </c>
      <c r="AF29" s="5"/>
    </row>
    <row r="30" spans="1:75" ht="28.8" x14ac:dyDescent="0.3">
      <c r="A30" s="2" t="s">
        <v>39</v>
      </c>
      <c r="B30" s="5">
        <v>2</v>
      </c>
      <c r="C30" s="5">
        <v>4</v>
      </c>
      <c r="D30" s="5">
        <v>7</v>
      </c>
      <c r="E30" s="5">
        <v>13</v>
      </c>
      <c r="F30" s="6">
        <f t="shared" si="2"/>
        <v>21</v>
      </c>
      <c r="G30" s="2" t="s">
        <v>71</v>
      </c>
      <c r="H30" s="5">
        <v>2</v>
      </c>
      <c r="I30" s="5">
        <v>6</v>
      </c>
      <c r="J30" s="5">
        <v>2</v>
      </c>
      <c r="K30" s="5">
        <v>10</v>
      </c>
      <c r="L30" s="6">
        <f t="shared" si="3"/>
        <v>20</v>
      </c>
      <c r="M30" s="11" t="s">
        <v>30</v>
      </c>
      <c r="N30" s="12">
        <v>3</v>
      </c>
      <c r="O30" s="12">
        <v>1</v>
      </c>
      <c r="P30" s="12">
        <v>5</v>
      </c>
      <c r="R30">
        <f t="shared" si="0"/>
        <v>16</v>
      </c>
      <c r="S30" t="s">
        <v>109</v>
      </c>
      <c r="T30">
        <f>F19</f>
        <v>26</v>
      </c>
      <c r="U30">
        <f>L32</f>
        <v>20</v>
      </c>
      <c r="V30">
        <v>4</v>
      </c>
      <c r="W30">
        <f t="shared" si="8"/>
        <v>50</v>
      </c>
      <c r="Y30" s="16">
        <v>10</v>
      </c>
      <c r="Z30" s="11" t="s">
        <v>4</v>
      </c>
      <c r="AA30" s="16">
        <v>12</v>
      </c>
      <c r="AB30" s="16">
        <v>13</v>
      </c>
      <c r="AC30" s="16">
        <v>8</v>
      </c>
      <c r="AD30" s="16">
        <v>33</v>
      </c>
      <c r="AE30">
        <f t="shared" si="7"/>
        <v>70</v>
      </c>
      <c r="AF30" s="5"/>
    </row>
    <row r="31" spans="1:75" ht="28.8" x14ac:dyDescent="0.3">
      <c r="A31" s="2" t="s">
        <v>28</v>
      </c>
      <c r="B31" s="5">
        <v>2</v>
      </c>
      <c r="C31" s="5">
        <v>4</v>
      </c>
      <c r="D31" s="5">
        <v>3</v>
      </c>
      <c r="E31" s="5">
        <v>9</v>
      </c>
      <c r="F31" s="6">
        <f t="shared" si="2"/>
        <v>17</v>
      </c>
      <c r="G31" s="2" t="s">
        <v>72</v>
      </c>
      <c r="H31" s="5">
        <v>2</v>
      </c>
      <c r="I31" s="5">
        <v>5</v>
      </c>
      <c r="J31" s="5">
        <v>10</v>
      </c>
      <c r="K31" s="5">
        <v>17</v>
      </c>
      <c r="L31" s="6">
        <f t="shared" si="3"/>
        <v>26</v>
      </c>
      <c r="M31" s="11" t="s">
        <v>31</v>
      </c>
      <c r="N31" s="12">
        <v>3</v>
      </c>
      <c r="O31" s="12">
        <v>1</v>
      </c>
      <c r="P31" s="12">
        <v>3</v>
      </c>
      <c r="R31">
        <f t="shared" si="0"/>
        <v>14</v>
      </c>
      <c r="S31" s="7" t="s">
        <v>119</v>
      </c>
      <c r="T31">
        <f>F4</f>
        <v>141</v>
      </c>
      <c r="U31">
        <f>L5</f>
        <v>111</v>
      </c>
      <c r="V31">
        <f>R5</f>
        <v>128</v>
      </c>
      <c r="Y31" s="16">
        <v>11</v>
      </c>
      <c r="Z31" s="11" t="s">
        <v>18</v>
      </c>
      <c r="AA31" s="16">
        <v>10</v>
      </c>
      <c r="AB31" s="16">
        <v>7</v>
      </c>
      <c r="AC31" s="16">
        <v>3</v>
      </c>
      <c r="AD31" s="16">
        <v>20</v>
      </c>
      <c r="AE31">
        <f t="shared" si="7"/>
        <v>47</v>
      </c>
      <c r="AF31" s="5"/>
    </row>
    <row r="32" spans="1:75" ht="28.8" x14ac:dyDescent="0.3">
      <c r="A32" s="2" t="s">
        <v>44</v>
      </c>
      <c r="B32" s="5">
        <v>2</v>
      </c>
      <c r="C32" s="5">
        <v>4</v>
      </c>
      <c r="D32" s="5">
        <v>1</v>
      </c>
      <c r="E32" s="5">
        <v>7</v>
      </c>
      <c r="F32" s="6">
        <f t="shared" si="2"/>
        <v>15</v>
      </c>
      <c r="G32" s="2" t="s">
        <v>73</v>
      </c>
      <c r="H32" s="5">
        <v>2</v>
      </c>
      <c r="I32" s="5">
        <v>5</v>
      </c>
      <c r="J32" s="5">
        <v>4</v>
      </c>
      <c r="K32" s="5">
        <v>11</v>
      </c>
      <c r="L32" s="6">
        <f t="shared" si="3"/>
        <v>20</v>
      </c>
      <c r="M32" s="11" t="s">
        <v>32</v>
      </c>
      <c r="N32" s="12">
        <v>3</v>
      </c>
      <c r="O32" s="12">
        <v>1</v>
      </c>
      <c r="P32" s="12">
        <v>2</v>
      </c>
      <c r="R32">
        <f t="shared" si="0"/>
        <v>13</v>
      </c>
      <c r="T32">
        <f>SUM(T2:T19)</f>
        <v>214</v>
      </c>
      <c r="U32">
        <f t="shared" ref="U32:W32" si="9">SUM(U2:U19)</f>
        <v>218</v>
      </c>
      <c r="V32">
        <f t="shared" si="9"/>
        <v>235</v>
      </c>
      <c r="W32">
        <f t="shared" si="9"/>
        <v>667</v>
      </c>
      <c r="Y32" s="16">
        <v>12</v>
      </c>
      <c r="Z32" s="11" t="s">
        <v>19</v>
      </c>
      <c r="AA32" s="16">
        <v>9</v>
      </c>
      <c r="AB32" s="16">
        <v>7</v>
      </c>
      <c r="AC32" s="16">
        <v>11</v>
      </c>
      <c r="AD32" s="16">
        <v>27</v>
      </c>
      <c r="AE32">
        <f t="shared" si="7"/>
        <v>52</v>
      </c>
      <c r="AF32" s="5"/>
    </row>
    <row r="33" spans="1:32" ht="28.8" x14ac:dyDescent="0.3">
      <c r="A33" s="2" t="s">
        <v>55</v>
      </c>
      <c r="B33" s="5">
        <v>2</v>
      </c>
      <c r="C33" s="5">
        <v>2</v>
      </c>
      <c r="D33" s="5">
        <v>5</v>
      </c>
      <c r="E33" s="5">
        <v>9</v>
      </c>
      <c r="F33" s="6">
        <f t="shared" si="2"/>
        <v>15</v>
      </c>
      <c r="G33" s="2" t="s">
        <v>30</v>
      </c>
      <c r="H33" s="5">
        <v>2</v>
      </c>
      <c r="I33" s="5">
        <v>4</v>
      </c>
      <c r="J33" s="5">
        <v>2</v>
      </c>
      <c r="K33" s="5">
        <v>8</v>
      </c>
      <c r="L33" s="6">
        <f t="shared" si="3"/>
        <v>16</v>
      </c>
      <c r="M33" s="11" t="s">
        <v>54</v>
      </c>
      <c r="N33" s="12">
        <v>3</v>
      </c>
      <c r="O33" s="12">
        <v>1</v>
      </c>
      <c r="P33" s="12">
        <v>1</v>
      </c>
      <c r="R33">
        <f t="shared" si="0"/>
        <v>12</v>
      </c>
      <c r="Y33" s="16">
        <v>13</v>
      </c>
      <c r="Z33" s="11" t="s">
        <v>68</v>
      </c>
      <c r="AA33" s="16">
        <v>8</v>
      </c>
      <c r="AB33" s="16">
        <v>2</v>
      </c>
      <c r="AC33" s="16">
        <v>3</v>
      </c>
      <c r="AD33" s="16">
        <v>13</v>
      </c>
      <c r="AE33">
        <f t="shared" si="7"/>
        <v>31</v>
      </c>
      <c r="AF33" s="5"/>
    </row>
    <row r="34" spans="1:32" ht="28.8" x14ac:dyDescent="0.3">
      <c r="A34" s="2" t="s">
        <v>27</v>
      </c>
      <c r="B34" s="5">
        <v>2</v>
      </c>
      <c r="C34" s="5">
        <v>2</v>
      </c>
      <c r="D34" s="5">
        <v>0</v>
      </c>
      <c r="E34" s="5">
        <v>4</v>
      </c>
      <c r="F34" s="6">
        <f t="shared" si="2"/>
        <v>10</v>
      </c>
      <c r="G34" s="2" t="s">
        <v>23</v>
      </c>
      <c r="H34" s="5">
        <v>2</v>
      </c>
      <c r="I34" s="5">
        <v>3</v>
      </c>
      <c r="J34" s="5">
        <v>6</v>
      </c>
      <c r="K34" s="5">
        <v>11</v>
      </c>
      <c r="L34" s="6">
        <f t="shared" si="3"/>
        <v>18</v>
      </c>
      <c r="M34" s="11" t="s">
        <v>68</v>
      </c>
      <c r="N34" s="12">
        <v>3</v>
      </c>
      <c r="O34" s="12">
        <v>0</v>
      </c>
      <c r="P34" s="12">
        <v>2</v>
      </c>
      <c r="R34">
        <f t="shared" si="0"/>
        <v>11</v>
      </c>
      <c r="Y34" s="16">
        <v>14</v>
      </c>
      <c r="Z34" s="11" t="s">
        <v>11</v>
      </c>
      <c r="AA34" s="16">
        <v>6</v>
      </c>
      <c r="AB34" s="16">
        <v>7</v>
      </c>
      <c r="AC34" s="16">
        <v>6</v>
      </c>
      <c r="AD34" s="16">
        <v>19</v>
      </c>
      <c r="AE34">
        <f t="shared" si="7"/>
        <v>38</v>
      </c>
      <c r="AF34" s="5"/>
    </row>
    <row r="35" spans="1:32" ht="28.8" x14ac:dyDescent="0.3">
      <c r="A35" s="2" t="s">
        <v>25</v>
      </c>
      <c r="B35" s="5">
        <v>2</v>
      </c>
      <c r="C35" s="5">
        <v>1</v>
      </c>
      <c r="D35" s="5">
        <v>1</v>
      </c>
      <c r="E35" s="5">
        <v>4</v>
      </c>
      <c r="F35" s="6">
        <f t="shared" si="2"/>
        <v>9</v>
      </c>
      <c r="G35" s="2" t="s">
        <v>74</v>
      </c>
      <c r="H35" s="5">
        <v>2</v>
      </c>
      <c r="I35" s="5">
        <v>3</v>
      </c>
      <c r="J35" s="5">
        <v>2</v>
      </c>
      <c r="K35" s="5">
        <v>7</v>
      </c>
      <c r="L35" s="6">
        <f t="shared" si="3"/>
        <v>14</v>
      </c>
      <c r="M35" s="2"/>
      <c r="N35" s="5"/>
      <c r="O35" s="5"/>
      <c r="P35" s="5"/>
      <c r="Q35" s="5"/>
      <c r="R35" s="6">
        <f t="shared" si="0"/>
        <v>0</v>
      </c>
      <c r="Y35" s="16">
        <v>15</v>
      </c>
      <c r="Z35" s="11" t="s">
        <v>13</v>
      </c>
      <c r="AA35" s="16">
        <v>5</v>
      </c>
      <c r="AB35" s="16">
        <v>4</v>
      </c>
      <c r="AC35" s="16">
        <v>9</v>
      </c>
      <c r="AD35" s="16">
        <v>18</v>
      </c>
      <c r="AE35">
        <f t="shared" si="7"/>
        <v>32</v>
      </c>
      <c r="AF35" s="5"/>
    </row>
    <row r="36" spans="1:32" ht="28.8" x14ac:dyDescent="0.3">
      <c r="A36" s="2" t="s">
        <v>63</v>
      </c>
      <c r="B36" s="5">
        <v>2</v>
      </c>
      <c r="C36" s="5">
        <v>0</v>
      </c>
      <c r="D36" s="5">
        <v>3</v>
      </c>
      <c r="E36" s="5">
        <v>5</v>
      </c>
      <c r="F36" s="6">
        <f t="shared" si="2"/>
        <v>9</v>
      </c>
      <c r="G36" s="2" t="s">
        <v>31</v>
      </c>
      <c r="H36" s="5">
        <v>2</v>
      </c>
      <c r="I36" s="5">
        <v>2</v>
      </c>
      <c r="J36" s="5">
        <v>2</v>
      </c>
      <c r="K36" s="5">
        <v>6</v>
      </c>
      <c r="L36" s="6">
        <f t="shared" si="3"/>
        <v>12</v>
      </c>
      <c r="M36" s="2"/>
      <c r="N36" s="5"/>
      <c r="O36" s="5"/>
      <c r="P36" s="5"/>
      <c r="Q36" s="5"/>
      <c r="R36" s="6">
        <f t="shared" si="0"/>
        <v>0</v>
      </c>
      <c r="Y36" s="16">
        <v>16</v>
      </c>
      <c r="Z36" s="11" t="s">
        <v>26</v>
      </c>
      <c r="AA36" s="16">
        <v>4</v>
      </c>
      <c r="AB36" s="16">
        <v>4</v>
      </c>
      <c r="AC36" s="16">
        <v>3</v>
      </c>
      <c r="AD36" s="16">
        <v>11</v>
      </c>
      <c r="AE36">
        <f t="shared" si="7"/>
        <v>23</v>
      </c>
      <c r="AF36" s="5"/>
    </row>
    <row r="37" spans="1:32" ht="15" x14ac:dyDescent="0.3">
      <c r="A37" s="2" t="s">
        <v>64</v>
      </c>
      <c r="B37" s="5">
        <v>2</v>
      </c>
      <c r="C37" s="5">
        <v>0</v>
      </c>
      <c r="D37" s="5">
        <v>1</v>
      </c>
      <c r="E37" s="5">
        <v>3</v>
      </c>
      <c r="F37" s="6">
        <f t="shared" si="2"/>
        <v>7</v>
      </c>
      <c r="G37" s="2" t="s">
        <v>75</v>
      </c>
      <c r="H37" s="5">
        <v>2</v>
      </c>
      <c r="I37" s="5">
        <v>2</v>
      </c>
      <c r="J37" s="5">
        <v>2</v>
      </c>
      <c r="K37" s="5">
        <v>6</v>
      </c>
      <c r="L37" s="6">
        <f t="shared" si="3"/>
        <v>12</v>
      </c>
      <c r="M37" s="2"/>
      <c r="N37" s="5"/>
      <c r="O37" s="5"/>
      <c r="P37" s="5"/>
      <c r="Q37" s="5"/>
      <c r="R37" s="6">
        <f t="shared" si="0"/>
        <v>0</v>
      </c>
      <c r="Y37" s="16">
        <v>17</v>
      </c>
      <c r="Z37" s="11" t="s">
        <v>14</v>
      </c>
      <c r="AA37" s="16">
        <v>4</v>
      </c>
      <c r="AB37" s="16">
        <v>2</v>
      </c>
      <c r="AC37" s="16">
        <v>5</v>
      </c>
      <c r="AD37" s="16">
        <v>11</v>
      </c>
      <c r="AE37">
        <f t="shared" si="7"/>
        <v>21</v>
      </c>
      <c r="AF37" s="5"/>
    </row>
    <row r="38" spans="1:32" ht="15" x14ac:dyDescent="0.3">
      <c r="A38" s="2" t="s">
        <v>26</v>
      </c>
      <c r="B38" s="5">
        <v>1</v>
      </c>
      <c r="C38" s="5">
        <v>4</v>
      </c>
      <c r="D38" s="5">
        <v>3</v>
      </c>
      <c r="E38" s="5">
        <v>8</v>
      </c>
      <c r="F38" s="6">
        <f t="shared" si="2"/>
        <v>14</v>
      </c>
      <c r="G38" s="2" t="s">
        <v>76</v>
      </c>
      <c r="H38" s="5">
        <v>2</v>
      </c>
      <c r="I38" s="5">
        <v>2</v>
      </c>
      <c r="J38" s="5">
        <v>0</v>
      </c>
      <c r="K38" s="5">
        <v>4</v>
      </c>
      <c r="L38" s="6">
        <f t="shared" si="3"/>
        <v>10</v>
      </c>
      <c r="M38" s="2"/>
      <c r="N38" s="5"/>
      <c r="O38" s="5"/>
      <c r="P38" s="5"/>
      <c r="Q38" s="5"/>
      <c r="R38" s="6">
        <f t="shared" si="0"/>
        <v>0</v>
      </c>
      <c r="Y38" s="16">
        <v>18</v>
      </c>
      <c r="Z38" s="11" t="s">
        <v>25</v>
      </c>
      <c r="AA38" s="16">
        <v>4</v>
      </c>
      <c r="AB38" s="16">
        <v>1</v>
      </c>
      <c r="AC38" s="16">
        <v>3</v>
      </c>
      <c r="AD38" s="16">
        <v>8</v>
      </c>
      <c r="AE38">
        <f t="shared" si="7"/>
        <v>17</v>
      </c>
      <c r="AF38" s="5"/>
    </row>
    <row r="39" spans="1:32" ht="28.8" x14ac:dyDescent="0.3">
      <c r="A39" s="2" t="s">
        <v>65</v>
      </c>
      <c r="B39" s="5">
        <v>1</v>
      </c>
      <c r="C39" s="5">
        <v>3</v>
      </c>
      <c r="D39" s="5">
        <v>5</v>
      </c>
      <c r="E39" s="5">
        <v>9</v>
      </c>
      <c r="F39" s="6">
        <f t="shared" si="2"/>
        <v>14</v>
      </c>
      <c r="G39" s="2" t="s">
        <v>77</v>
      </c>
      <c r="H39" s="5">
        <v>2</v>
      </c>
      <c r="I39" s="5">
        <v>1</v>
      </c>
      <c r="J39" s="5">
        <v>4</v>
      </c>
      <c r="K39" s="5">
        <v>7</v>
      </c>
      <c r="L39" s="6">
        <f t="shared" si="3"/>
        <v>12</v>
      </c>
      <c r="M39" s="2"/>
      <c r="N39" s="5"/>
      <c r="O39" s="5"/>
      <c r="P39" s="5"/>
      <c r="Q39" s="5"/>
      <c r="R39" s="6">
        <f t="shared" si="0"/>
        <v>0</v>
      </c>
      <c r="Y39" s="16">
        <v>19</v>
      </c>
      <c r="Z39" s="11" t="s">
        <v>113</v>
      </c>
      <c r="AA39" s="16">
        <v>4</v>
      </c>
      <c r="AB39" s="16">
        <v>0</v>
      </c>
      <c r="AC39" s="16">
        <v>3</v>
      </c>
      <c r="AD39" s="16">
        <v>7</v>
      </c>
      <c r="AE39">
        <f t="shared" si="7"/>
        <v>15</v>
      </c>
      <c r="AF39" s="5"/>
    </row>
    <row r="40" spans="1:32" ht="28.8" x14ac:dyDescent="0.3">
      <c r="A40" s="2" t="s">
        <v>66</v>
      </c>
      <c r="B40" s="5">
        <v>1</v>
      </c>
      <c r="C40" s="5">
        <v>3</v>
      </c>
      <c r="D40" s="5">
        <v>4</v>
      </c>
      <c r="E40" s="5">
        <v>8</v>
      </c>
      <c r="F40" s="6">
        <f t="shared" si="2"/>
        <v>13</v>
      </c>
      <c r="G40" s="2" t="s">
        <v>78</v>
      </c>
      <c r="H40" s="5">
        <v>1</v>
      </c>
      <c r="I40" s="5">
        <v>7</v>
      </c>
      <c r="J40" s="5">
        <v>10</v>
      </c>
      <c r="K40" s="5">
        <v>18</v>
      </c>
      <c r="L40" s="6">
        <f t="shared" si="3"/>
        <v>27</v>
      </c>
      <c r="M40" s="2"/>
      <c r="N40" s="5"/>
      <c r="O40" s="5"/>
      <c r="P40" s="5"/>
      <c r="Q40" s="5"/>
      <c r="R40" s="6">
        <f t="shared" si="0"/>
        <v>0</v>
      </c>
      <c r="Y40" s="16">
        <v>20</v>
      </c>
      <c r="Z40" s="11" t="s">
        <v>22</v>
      </c>
      <c r="AA40" s="16">
        <v>3</v>
      </c>
      <c r="AB40" s="16">
        <v>7</v>
      </c>
      <c r="AC40" s="16">
        <v>10</v>
      </c>
      <c r="AD40" s="16">
        <v>20</v>
      </c>
      <c r="AE40">
        <f t="shared" si="7"/>
        <v>33</v>
      </c>
      <c r="AF40" s="5"/>
    </row>
    <row r="41" spans="1:32" ht="15" x14ac:dyDescent="0.3">
      <c r="A41" s="2" t="s">
        <v>50</v>
      </c>
      <c r="B41" s="5">
        <v>1</v>
      </c>
      <c r="C41" s="5">
        <v>2</v>
      </c>
      <c r="D41" s="5">
        <v>3</v>
      </c>
      <c r="E41" s="5">
        <v>6</v>
      </c>
      <c r="F41" s="6">
        <f t="shared" si="2"/>
        <v>10</v>
      </c>
      <c r="G41" s="2" t="s">
        <v>79</v>
      </c>
      <c r="H41" s="5">
        <v>1</v>
      </c>
      <c r="I41" s="5">
        <v>4</v>
      </c>
      <c r="J41" s="5">
        <v>4</v>
      </c>
      <c r="K41" s="5">
        <v>9</v>
      </c>
      <c r="L41" s="6">
        <f t="shared" si="3"/>
        <v>15</v>
      </c>
      <c r="M41" s="2"/>
      <c r="N41" s="5"/>
      <c r="O41" s="5"/>
      <c r="P41" s="5"/>
      <c r="Q41" s="5"/>
      <c r="R41" s="6">
        <f t="shared" si="0"/>
        <v>0</v>
      </c>
      <c r="Y41" s="16">
        <v>21</v>
      </c>
      <c r="Z41" s="11" t="s">
        <v>29</v>
      </c>
      <c r="AA41" s="16">
        <v>3</v>
      </c>
      <c r="AB41" s="16">
        <v>6</v>
      </c>
      <c r="AC41" s="16">
        <v>3</v>
      </c>
      <c r="AD41" s="16">
        <v>12</v>
      </c>
      <c r="AE41">
        <f t="shared" si="7"/>
        <v>24</v>
      </c>
      <c r="AF41" s="5"/>
    </row>
    <row r="42" spans="1:32" ht="28.8" x14ac:dyDescent="0.3">
      <c r="A42" s="2" t="s">
        <v>56</v>
      </c>
      <c r="B42" s="5">
        <v>1</v>
      </c>
      <c r="C42" s="5">
        <v>1</v>
      </c>
      <c r="D42" s="5">
        <v>4</v>
      </c>
      <c r="E42" s="5">
        <v>6</v>
      </c>
      <c r="F42" s="6">
        <f t="shared" si="2"/>
        <v>9</v>
      </c>
      <c r="L42" s="6">
        <f t="shared" si="3"/>
        <v>0</v>
      </c>
      <c r="R42" s="6">
        <f t="shared" si="0"/>
        <v>0</v>
      </c>
      <c r="Y42" s="16">
        <v>22</v>
      </c>
      <c r="Z42" s="11" t="s">
        <v>73</v>
      </c>
      <c r="AA42" s="16">
        <v>3</v>
      </c>
      <c r="AB42" s="16">
        <v>5</v>
      </c>
      <c r="AC42" s="16">
        <v>4</v>
      </c>
      <c r="AD42" s="16">
        <v>12</v>
      </c>
      <c r="AE42">
        <f t="shared" si="7"/>
        <v>23</v>
      </c>
      <c r="AF42" s="5"/>
    </row>
    <row r="43" spans="1:32" ht="15" x14ac:dyDescent="0.3">
      <c r="Y43" s="16">
        <v>23</v>
      </c>
      <c r="Z43" s="11" t="s">
        <v>114</v>
      </c>
      <c r="AA43" s="16">
        <v>3</v>
      </c>
      <c r="AB43" s="16">
        <v>4</v>
      </c>
      <c r="AC43" s="16">
        <v>2</v>
      </c>
      <c r="AD43" s="16">
        <v>9</v>
      </c>
      <c r="AE43">
        <f t="shared" si="7"/>
        <v>19</v>
      </c>
      <c r="AF43" s="5"/>
    </row>
    <row r="44" spans="1:32" ht="15" x14ac:dyDescent="0.3">
      <c r="Y44" s="16">
        <v>24</v>
      </c>
      <c r="Z44" s="11" t="s">
        <v>77</v>
      </c>
      <c r="AA44" s="16">
        <v>3</v>
      </c>
      <c r="AB44" s="16">
        <v>3</v>
      </c>
      <c r="AC44" s="16">
        <v>1</v>
      </c>
      <c r="AD44" s="16">
        <v>7</v>
      </c>
      <c r="AE44">
        <f t="shared" si="7"/>
        <v>16</v>
      </c>
      <c r="AF44" s="5"/>
    </row>
    <row r="45" spans="1:32" ht="15" x14ac:dyDescent="0.3">
      <c r="Y45" s="16">
        <v>25</v>
      </c>
      <c r="Z45" s="11" t="s">
        <v>31</v>
      </c>
      <c r="AA45" s="16">
        <v>3</v>
      </c>
      <c r="AB45" s="16">
        <v>1</v>
      </c>
      <c r="AC45" s="16">
        <v>6</v>
      </c>
      <c r="AD45" s="16">
        <v>10</v>
      </c>
      <c r="AE45">
        <f t="shared" si="7"/>
        <v>17</v>
      </c>
      <c r="AF45" s="5"/>
    </row>
    <row r="46" spans="1:32" ht="15" x14ac:dyDescent="0.3">
      <c r="Y46" s="16">
        <v>26</v>
      </c>
      <c r="Z46" s="11" t="s">
        <v>32</v>
      </c>
      <c r="AA46" s="16">
        <v>3</v>
      </c>
      <c r="AB46" s="16">
        <v>1</v>
      </c>
      <c r="AC46" s="16">
        <v>3</v>
      </c>
      <c r="AD46" s="16">
        <v>7</v>
      </c>
      <c r="AE46">
        <f t="shared" si="7"/>
        <v>14</v>
      </c>
      <c r="AF46" s="5"/>
    </row>
    <row r="47" spans="1:32" ht="15" x14ac:dyDescent="0.3">
      <c r="Y47" s="16">
        <v>27</v>
      </c>
      <c r="Z47" s="11" t="s">
        <v>30</v>
      </c>
      <c r="AA47" s="16">
        <v>3</v>
      </c>
      <c r="AB47" s="16">
        <v>1</v>
      </c>
      <c r="AC47" s="16">
        <v>1</v>
      </c>
      <c r="AD47" s="16">
        <v>5</v>
      </c>
      <c r="AE47">
        <f t="shared" si="7"/>
        <v>12</v>
      </c>
      <c r="AF47" s="5"/>
    </row>
    <row r="48" spans="1:32" ht="28.8" x14ac:dyDescent="0.3">
      <c r="Y48" s="16">
        <v>28</v>
      </c>
      <c r="Z48" s="11" t="s">
        <v>24</v>
      </c>
      <c r="AA48" s="16">
        <v>3</v>
      </c>
      <c r="AB48" s="16">
        <v>0</v>
      </c>
      <c r="AC48" s="16">
        <v>2</v>
      </c>
      <c r="AD48" s="16">
        <v>5</v>
      </c>
      <c r="AE48">
        <f t="shared" si="7"/>
        <v>11</v>
      </c>
      <c r="AF48" s="5"/>
    </row>
    <row r="49" spans="25:32" ht="15" x14ac:dyDescent="0.3">
      <c r="Y49" s="16">
        <v>29</v>
      </c>
      <c r="Z49" s="11" t="s">
        <v>28</v>
      </c>
      <c r="AA49" s="16">
        <v>2</v>
      </c>
      <c r="AB49" s="16">
        <v>2</v>
      </c>
      <c r="AC49" s="16">
        <v>5</v>
      </c>
      <c r="AD49" s="16">
        <v>9</v>
      </c>
      <c r="AE49">
        <f t="shared" si="7"/>
        <v>15</v>
      </c>
      <c r="AF49" s="5"/>
    </row>
    <row r="50" spans="25:32" ht="28.8" x14ac:dyDescent="0.3">
      <c r="Y50" s="34">
        <v>30</v>
      </c>
      <c r="Z50" s="11" t="s">
        <v>78</v>
      </c>
      <c r="AA50" s="16">
        <v>2</v>
      </c>
      <c r="AB50" s="16">
        <v>2</v>
      </c>
      <c r="AC50" s="16">
        <v>3</v>
      </c>
      <c r="AD50" s="16">
        <v>7</v>
      </c>
      <c r="AE50">
        <f t="shared" si="7"/>
        <v>13</v>
      </c>
    </row>
    <row r="51" spans="25:32" ht="15" x14ac:dyDescent="0.3">
      <c r="Y51" s="34"/>
      <c r="Z51" s="11" t="s">
        <v>16</v>
      </c>
      <c r="AA51" s="16">
        <v>2</v>
      </c>
      <c r="AB51" s="16">
        <v>2</v>
      </c>
      <c r="AC51" s="16">
        <v>3</v>
      </c>
      <c r="AD51" s="16">
        <v>7</v>
      </c>
      <c r="AE51">
        <f t="shared" si="7"/>
        <v>13</v>
      </c>
    </row>
    <row r="52" spans="25:32" ht="15" x14ac:dyDescent="0.3">
      <c r="Y52" s="16">
        <v>32</v>
      </c>
      <c r="Z52" s="11" t="s">
        <v>17</v>
      </c>
      <c r="AA52" s="16">
        <v>2</v>
      </c>
      <c r="AB52" s="16">
        <v>1</v>
      </c>
      <c r="AC52" s="16">
        <v>6</v>
      </c>
      <c r="AD52" s="16">
        <v>9</v>
      </c>
      <c r="AE52">
        <f t="shared" si="7"/>
        <v>14</v>
      </c>
    </row>
    <row r="53" spans="25:32" ht="15" x14ac:dyDescent="0.3">
      <c r="Y53" s="16">
        <v>33</v>
      </c>
      <c r="Z53" s="11" t="s">
        <v>151</v>
      </c>
      <c r="AA53" s="16">
        <v>2</v>
      </c>
      <c r="AB53" s="16">
        <v>1</v>
      </c>
      <c r="AC53" s="16">
        <v>1</v>
      </c>
      <c r="AD53" s="16">
        <v>4</v>
      </c>
      <c r="AE53">
        <f t="shared" si="7"/>
        <v>9</v>
      </c>
    </row>
    <row r="54" spans="25:32" ht="15" x14ac:dyDescent="0.3">
      <c r="Y54" s="16">
        <v>34</v>
      </c>
      <c r="Z54" s="11" t="s">
        <v>54</v>
      </c>
      <c r="AA54" s="16">
        <v>2</v>
      </c>
      <c r="AB54" s="16">
        <v>1</v>
      </c>
      <c r="AC54" s="16">
        <v>0</v>
      </c>
      <c r="AD54" s="16">
        <v>3</v>
      </c>
      <c r="AE54">
        <f t="shared" si="7"/>
        <v>8</v>
      </c>
    </row>
    <row r="55" spans="25:32" ht="28.8" x14ac:dyDescent="0.3">
      <c r="Y55" s="16">
        <v>35</v>
      </c>
      <c r="Z55" s="11" t="s">
        <v>121</v>
      </c>
      <c r="AA55" s="16">
        <v>2</v>
      </c>
      <c r="AB55" s="16">
        <v>0</v>
      </c>
      <c r="AC55" s="16">
        <v>5</v>
      </c>
      <c r="AD55" s="16">
        <v>7</v>
      </c>
      <c r="AE55">
        <f t="shared" si="7"/>
        <v>11</v>
      </c>
    </row>
    <row r="56" spans="25:32" ht="15" x14ac:dyDescent="0.3">
      <c r="Y56" s="16">
        <v>36</v>
      </c>
      <c r="Z56" s="11" t="s">
        <v>122</v>
      </c>
      <c r="AA56" s="16">
        <v>2</v>
      </c>
      <c r="AB56" s="16">
        <v>0</v>
      </c>
      <c r="AC56" s="16">
        <v>3</v>
      </c>
      <c r="AD56" s="16">
        <v>5</v>
      </c>
      <c r="AE56">
        <f t="shared" si="7"/>
        <v>9</v>
      </c>
    </row>
    <row r="57" spans="25:32" ht="28.8" x14ac:dyDescent="0.3">
      <c r="Y57" s="34">
        <v>37</v>
      </c>
      <c r="Z57" s="11" t="s">
        <v>115</v>
      </c>
      <c r="AA57" s="16">
        <v>2</v>
      </c>
      <c r="AB57" s="16">
        <v>0</v>
      </c>
      <c r="AC57" s="16">
        <v>2</v>
      </c>
      <c r="AD57" s="16">
        <v>4</v>
      </c>
      <c r="AE57">
        <f t="shared" si="7"/>
        <v>8</v>
      </c>
    </row>
    <row r="58" spans="25:32" ht="28.8" x14ac:dyDescent="0.3">
      <c r="Y58" s="34"/>
      <c r="Z58" s="11" t="s">
        <v>116</v>
      </c>
      <c r="AA58" s="16">
        <v>2</v>
      </c>
      <c r="AB58" s="16">
        <v>0</v>
      </c>
      <c r="AC58" s="16">
        <v>2</v>
      </c>
      <c r="AD58" s="16">
        <v>4</v>
      </c>
      <c r="AE58">
        <f t="shared" si="7"/>
        <v>8</v>
      </c>
    </row>
    <row r="59" spans="25:32" ht="15" x14ac:dyDescent="0.3">
      <c r="Y59" s="34">
        <v>39</v>
      </c>
      <c r="Z59" s="11" t="s">
        <v>123</v>
      </c>
      <c r="AA59" s="16">
        <v>2</v>
      </c>
      <c r="AB59" s="16">
        <v>0</v>
      </c>
      <c r="AC59" s="16">
        <v>1</v>
      </c>
      <c r="AD59" s="16">
        <v>3</v>
      </c>
      <c r="AE59">
        <f t="shared" si="7"/>
        <v>7</v>
      </c>
    </row>
    <row r="60" spans="25:32" ht="28.8" x14ac:dyDescent="0.3">
      <c r="Y60" s="34"/>
      <c r="Z60" s="11" t="s">
        <v>124</v>
      </c>
      <c r="AA60" s="16">
        <v>2</v>
      </c>
      <c r="AB60" s="16">
        <v>0</v>
      </c>
      <c r="AC60" s="16">
        <v>1</v>
      </c>
      <c r="AD60" s="16">
        <v>3</v>
      </c>
      <c r="AE60">
        <f t="shared" si="7"/>
        <v>7</v>
      </c>
    </row>
    <row r="61" spans="25:32" ht="15" x14ac:dyDescent="0.3">
      <c r="Y61" s="16">
        <v>41</v>
      </c>
      <c r="Z61" s="11" t="s">
        <v>117</v>
      </c>
      <c r="AA61" s="16">
        <v>1</v>
      </c>
      <c r="AB61" s="16">
        <v>5</v>
      </c>
      <c r="AC61" s="16">
        <v>1</v>
      </c>
      <c r="AD61" s="16">
        <v>7</v>
      </c>
      <c r="AE61">
        <f t="shared" si="7"/>
        <v>14</v>
      </c>
    </row>
    <row r="62" spans="25:32" ht="15" x14ac:dyDescent="0.3">
      <c r="Y62" s="16">
        <v>42</v>
      </c>
      <c r="Z62" s="11" t="s">
        <v>23</v>
      </c>
      <c r="AA62" s="16">
        <v>1</v>
      </c>
      <c r="AB62" s="16">
        <v>4</v>
      </c>
      <c r="AC62" s="16">
        <v>5</v>
      </c>
      <c r="AD62" s="16">
        <v>10</v>
      </c>
      <c r="AE62">
        <f t="shared" si="7"/>
        <v>16</v>
      </c>
    </row>
    <row r="63" spans="25:32" ht="28.8" x14ac:dyDescent="0.3">
      <c r="Y63" s="16">
        <v>43</v>
      </c>
      <c r="Z63" s="11" t="s">
        <v>72</v>
      </c>
      <c r="AA63" s="16">
        <v>1</v>
      </c>
      <c r="AB63" s="16">
        <v>3</v>
      </c>
      <c r="AC63" s="16">
        <v>3</v>
      </c>
      <c r="AD63" s="16">
        <v>7</v>
      </c>
      <c r="AE63">
        <f t="shared" si="7"/>
        <v>12</v>
      </c>
    </row>
    <row r="64" spans="25:32" ht="15" x14ac:dyDescent="0.3">
      <c r="Y64" s="34">
        <v>44</v>
      </c>
      <c r="Z64" s="11" t="s">
        <v>15</v>
      </c>
      <c r="AA64" s="16">
        <v>1</v>
      </c>
      <c r="AB64" s="16">
        <v>3</v>
      </c>
      <c r="AC64" s="16">
        <v>2</v>
      </c>
      <c r="AD64" s="16">
        <v>6</v>
      </c>
      <c r="AE64">
        <f t="shared" si="7"/>
        <v>11</v>
      </c>
    </row>
    <row r="65" spans="25:31" ht="28.8" x14ac:dyDescent="0.3">
      <c r="Y65" s="34"/>
      <c r="Z65" s="11" t="s">
        <v>71</v>
      </c>
      <c r="AA65" s="16">
        <v>1</v>
      </c>
      <c r="AB65" s="16">
        <v>3</v>
      </c>
      <c r="AC65" s="16">
        <v>2</v>
      </c>
      <c r="AD65" s="16">
        <v>6</v>
      </c>
      <c r="AE65">
        <f t="shared" si="7"/>
        <v>11</v>
      </c>
    </row>
    <row r="66" spans="25:31" ht="15" x14ac:dyDescent="0.3">
      <c r="Y66" s="34"/>
      <c r="Z66" s="11" t="s">
        <v>75</v>
      </c>
      <c r="AA66" s="16">
        <v>1</v>
      </c>
      <c r="AB66" s="16">
        <v>3</v>
      </c>
      <c r="AC66" s="16">
        <v>2</v>
      </c>
      <c r="AD66" s="16">
        <v>6</v>
      </c>
      <c r="AE66">
        <f t="shared" si="7"/>
        <v>11</v>
      </c>
    </row>
  </sheetData>
  <mergeCells count="4">
    <mergeCell ref="Y64:Y66"/>
    <mergeCell ref="Y50:Y51"/>
    <mergeCell ref="Y57:Y58"/>
    <mergeCell ref="Y59:Y60"/>
  </mergeCells>
  <hyperlinks>
    <hyperlink ref="A42" r:id="rId1" tooltip="Indonesia at the 2008 Summer Olympics" display="https://en.wikipedia.org/wiki/Indonesia_at_the_2008_Summer_Olympics" xr:uid="{351B9613-B14B-4027-B0BD-C58F0F78CC1E}"/>
    <hyperlink ref="A2" r:id="rId2" tooltip="United States at the 2020 Summer Olympics" display="https://en.wikipedia.org/wiki/United_States_at_the_2020_Summer_Olympics" xr:uid="{69E7E58B-6CFB-4DB4-A7FC-4A3AF864ED13}"/>
    <hyperlink ref="A3" r:id="rId3" tooltip="China at the 2020 Summer Olympics" display="https://en.wikipedia.org/wiki/China_at_the_2020_Summer_Olympics" xr:uid="{C389A85A-4A00-4626-A873-AD01A55B62CF}"/>
    <hyperlink ref="A4" r:id="rId4" tooltip="Japan at the 2020 Summer Olympics" display="https://en.wikipedia.org/wiki/Japan_at_the_2020_Summer_Olympics" xr:uid="{73E4B448-1E78-4F07-AB14-8D7E14A70DD2}"/>
    <hyperlink ref="A5" r:id="rId5" tooltip="Great Britain at the 2020 Summer Olympics" display="https://en.wikipedia.org/wiki/Great_Britain_at_the_2020_Summer_Olympics" xr:uid="{4DC3446D-9876-49B9-9284-7D55DD684495}"/>
    <hyperlink ref="A6" r:id="rId6" tooltip="Russian Olympic Committee athletes at the 2020 Summer Olympics" display="https://en.wikipedia.org/wiki/Russian_Olympic_Committee_athletes_at_the_2020_Summer_Olympics" xr:uid="{0FE3E249-D502-4B76-8608-0D9C9E96180A}"/>
    <hyperlink ref="A7" r:id="rId7" tooltip="Australia at the 2020 Summer Olympics" display="https://en.wikipedia.org/wiki/Australia_at_the_2020_Summer_Olympics" xr:uid="{F227F27F-D9FF-4FE6-AF16-4F8D8609E060}"/>
    <hyperlink ref="A8" r:id="rId8" tooltip="Netherlands at the 2020 Summer Olympics" display="https://en.wikipedia.org/wiki/Netherlands_at_the_2020_Summer_Olympics" xr:uid="{EC1253F7-B253-4F11-B556-888F4B303572}"/>
    <hyperlink ref="A9" r:id="rId9" tooltip="France at the 2020 Summer Olympics" display="https://en.wikipedia.org/wiki/France_at_the_2020_Summer_Olympics" xr:uid="{C44778FC-A289-49C7-82BC-99249C50A03D}"/>
    <hyperlink ref="A10" r:id="rId10" tooltip="Germany at the 2020 Summer Olympics" display="https://en.wikipedia.org/wiki/Germany_at_the_2020_Summer_Olympics" xr:uid="{3986D728-7AA2-413F-B271-FB968C9C9FFE}"/>
    <hyperlink ref="A11" r:id="rId11" tooltip="Italy at the 2020 Summer Olympics" display="https://en.wikipedia.org/wiki/Italy_at_the_2020_Summer_Olympics" xr:uid="{1E13AAEB-8949-4754-AB46-628A3CBB819A}"/>
    <hyperlink ref="A12" r:id="rId12" tooltip="Canada at the 2020 Summer Olympics" display="https://en.wikipedia.org/wiki/Canada_at_the_2020_Summer_Olympics" xr:uid="{781975B7-673E-4200-924E-E462C0B3A702}"/>
    <hyperlink ref="A13" r:id="rId13" tooltip="Brazil at the 2020 Summer Olympics" display="https://en.wikipedia.org/wiki/Brazil_at_the_2020_Summer_Olympics" xr:uid="{F0CCF591-A55D-4D54-BDAD-3201F3A06086}"/>
    <hyperlink ref="A14" r:id="rId14" tooltip="New Zealand at the 2020 Summer Olympics" display="https://en.wikipedia.org/wiki/New_Zealand_at_the_2020_Summer_Olympics" xr:uid="{6FA37F41-5B7A-4DD2-BF2B-7FB3CB848AB5}"/>
    <hyperlink ref="A15" r:id="rId15" tooltip="Cuba at the 2020 Summer Olympics" display="https://en.wikipedia.org/wiki/Cuba_at_the_2020_Summer_Olympics" xr:uid="{F9C27BE0-5A60-4EC6-ACCA-1326D9AC1A0E}"/>
    <hyperlink ref="A16" r:id="rId16" tooltip="Hungary at the 2020 Summer Olympics" display="https://en.wikipedia.org/wiki/Hungary_at_the_2020_Summer_Olympics" xr:uid="{EFFFCA99-DD9D-47E4-A730-DE55AFF2C6DE}"/>
    <hyperlink ref="A17" r:id="rId17" tooltip="South Korea at the 2020 Summer Olympics" display="https://en.wikipedia.org/wiki/South_Korea_at_the_2020_Summer_Olympics" xr:uid="{FA455B72-E223-457A-BEC2-82C859DB944E}"/>
    <hyperlink ref="A18" r:id="rId18" tooltip="Poland at the 2020 Summer Olympics" display="https://en.wikipedia.org/wiki/Poland_at_the_2020_Summer_Olympics" xr:uid="{A9871E4D-7317-43D4-9B0B-2A48B4D32DEB}"/>
    <hyperlink ref="G2" r:id="rId19" tooltip="Spain at the 2024 Summer Olympics" display="https://en.wikipedia.org/wiki/Spain_at_the_2024_Summer_Olympics" xr:uid="{C45CF69C-5FF8-4AD3-9917-24C45BC9C050}"/>
    <hyperlink ref="G3" r:id="rId20" tooltip="Croatia at the 2024 Summer Olympics" display="https://en.wikipedia.org/wiki/Croatia_at_the_2024_Summer_Olympics" xr:uid="{A13131FC-BBAF-49F5-976D-F47337FDBB34}"/>
    <hyperlink ref="G4" r:id="rId21" tooltip="Cuba at the 2024 Summer Olympics" display="https://en.wikipedia.org/wiki/Cuba_at_the_2024_Summer_Olympics" xr:uid="{C60DEF59-6FE1-4C37-B38E-837BF3FCAEAE}"/>
    <hyperlink ref="G5" r:id="rId22" tooltip="Azerbaijan at the 2024 Summer Olympics" display="https://en.wikipedia.org/wiki/Azerbaijan_at_the_2024_Summer_Olympics" xr:uid="{1D300576-80A2-4DC6-A9F8-5BE6F176E4D3}"/>
    <hyperlink ref="G6" r:id="rId23" tooltip="Belgium at the 2024 Summer Olympics" display="https://en.wikipedia.org/wiki/Belgium_at_the_2024_Summer_Olympics" xr:uid="{C7F126D4-0F67-4264-AA61-865E9F6CEB41}"/>
    <hyperlink ref="G7" r:id="rId24" tooltip="Hong Kong at the 2024 Summer Olympics" display="https://en.wikipedia.org/wiki/Hong_Kong_at_the_2024_Summer_Olympics" xr:uid="{5EFD313E-DA80-4BA5-A8B7-764751743B8D}"/>
    <hyperlink ref="G8" r:id="rId25" tooltip="Philippines at the 2024 Summer Olympics" display="https://en.wikipedia.org/wiki/Philippines_at_the_2024_Summer_Olympics" xr:uid="{9E0A8A34-3B92-42E5-BA3E-B1D55512D31D}"/>
    <hyperlink ref="G9" r:id="rId26" tooltip="Serbia at the 2024 Summer Olympics" display="https://en.wikipedia.org/wiki/Serbia_at_the_2024_Summer_Olympics" xr:uid="{9693CCB3-5AC4-45E1-A2BF-92662F58C71E}"/>
    <hyperlink ref="G10" r:id="rId27" tooltip="Israel at the 2024 Summer Olympics" display="https://en.wikipedia.org/wiki/Israel_at_the_2024_Summer_Olympics" xr:uid="{9E8D8BF0-569B-41D1-9355-92CD9EF50E4C}"/>
    <hyperlink ref="G11" r:id="rId28" tooltip="Kazakhstan at the 2024 Summer Olympics" display="https://en.wikipedia.org/wiki/Kazakhstan_at_the_2024_Summer_Olympics" xr:uid="{A455E2FC-094A-458D-9ABD-ED4B3E4570A7}"/>
    <hyperlink ref="G12" r:id="rId29" tooltip="Jamaica at the 2024 Summer Olympics" display="https://en.wikipedia.org/wiki/Jamaica_at_the_2024_Summer_Olympics" xr:uid="{A23FD016-4A7E-4D0E-868C-3CCFE19D016E}"/>
    <hyperlink ref="G13" r:id="rId30" tooltip="China at the 2024 Summer Olympics" display="https://en.wikipedia.org/wiki/China_at_the_2024_Summer_Olympics" xr:uid="{DFFD1C72-1C67-4BF3-B0CA-F499B3EF2D36}"/>
    <hyperlink ref="G14" r:id="rId31" tooltip="United States at the 2024 Summer Olympics" display="https://en.wikipedia.org/wiki/United_States_at_the_2024_Summer_Olympics" xr:uid="{FF55779A-69FF-4047-A0A6-01D1B407B77B}"/>
    <hyperlink ref="G15" r:id="rId32" tooltip="Australia at the 2024 Summer Olympics" display="https://en.wikipedia.org/wiki/Australia_at_the_2024_Summer_Olympics" xr:uid="{E9125E9A-9139-4096-BD40-4FAE91B818C2}"/>
    <hyperlink ref="G16" r:id="rId33" tooltip="Japan at the 2024 Summer Olympics" display="https://en.wikipedia.org/wiki/Japan_at_the_2024_Summer_Olympics" xr:uid="{827DACBC-0398-48EC-8420-582042163AD6}"/>
    <hyperlink ref="G17" r:id="rId34" tooltip="France at the 2024 Summer Olympics" display="https://en.wikipedia.org/wiki/France_at_the_2024_Summer_Olympics" xr:uid="{35E183B2-1472-4CB3-880A-98FFF70B4DAC}"/>
    <hyperlink ref="G18" r:id="rId35" tooltip="Great Britain at the 2024 Summer Olympics" display="https://en.wikipedia.org/wiki/Great_Britain_at_the_2024_Summer_Olympics" xr:uid="{43FFF25D-8D4B-470E-BD79-5D2C247C6D4D}"/>
    <hyperlink ref="M2" r:id="rId36" tooltip="United States at the 2020 Summer Olympics" display="https://en.wikipedia.org/wiki/United_States_at_the_2020_Summer_Olympics" xr:uid="{771D78C1-FF28-4DD9-B626-B9F536B39888}"/>
    <hyperlink ref="M3" r:id="rId37" tooltip="China at the 2020 Summer Olympics" display="https://en.wikipedia.org/wiki/China_at_the_2020_Summer_Olympics" xr:uid="{41EB977E-F750-4245-874B-C61ED4CE8E65}"/>
    <hyperlink ref="M4" r:id="rId38" tooltip="Japan at the 2020 Summer Olympics" display="https://en.wikipedia.org/wiki/Japan_at_the_2020_Summer_Olympics" xr:uid="{6AF2F0FD-FFEB-4085-935A-768AA3551BB6}"/>
    <hyperlink ref="M5" r:id="rId39" tooltip="Great Britain at the 2020 Summer Olympics" display="https://en.wikipedia.org/wiki/Great_Britain_at_the_2020_Summer_Olympics" xr:uid="{7650D8AA-BEA3-44B2-91DA-F32FF5BF5B65}"/>
    <hyperlink ref="M6" r:id="rId40" tooltip="Russian Olympic Committee athletes at the 2020 Summer Olympics" display="https://en.wikipedia.org/wiki/Russian_Olympic_Committee_athletes_at_the_2020_Summer_Olympics" xr:uid="{D9E87757-E5FA-4639-9310-99B6C574BBE8}"/>
    <hyperlink ref="M7" r:id="rId41" tooltip="Australia at the 2020 Summer Olympics" display="https://en.wikipedia.org/wiki/Australia_at_the_2020_Summer_Olympics" xr:uid="{1AF71C6E-1883-423E-AC18-0BAC79F37A02}"/>
    <hyperlink ref="M8" r:id="rId42" tooltip="Netherlands at the 2020 Summer Olympics" display="https://en.wikipedia.org/wiki/Netherlands_at_the_2020_Summer_Olympics" xr:uid="{BF0C83FF-818D-479E-9A84-E8157BA8B45F}"/>
    <hyperlink ref="M9" r:id="rId43" tooltip="France at the 2020 Summer Olympics" display="https://en.wikipedia.org/wiki/France_at_the_2020_Summer_Olympics" xr:uid="{0943962B-284A-4ECE-A71D-5FC4E1FE086A}"/>
    <hyperlink ref="M10" r:id="rId44" tooltip="Germany at the 2020 Summer Olympics" display="https://en.wikipedia.org/wiki/Germany_at_the_2020_Summer_Olympics" xr:uid="{004FAA6B-09FB-4235-A0E3-864B9C8E30D6}"/>
    <hyperlink ref="M11" r:id="rId45" tooltip="Italy at the 2020 Summer Olympics" display="https://en.wikipedia.org/wiki/Italy_at_the_2020_Summer_Olympics" xr:uid="{5364F90A-9443-40EE-8FB8-F4B0109A9B6A}"/>
    <hyperlink ref="M12" r:id="rId46" tooltip="Canada at the 2020 Summer Olympics" display="https://en.wikipedia.org/wiki/Canada_at_the_2020_Summer_Olympics" xr:uid="{6B735D07-7122-4659-BCED-CDC5D4D01FCF}"/>
    <hyperlink ref="M13" r:id="rId47" tooltip="Brazil at the 2020 Summer Olympics" display="https://en.wikipedia.org/wiki/Brazil_at_the_2020_Summer_Olympics" xr:uid="{866CCE5C-552F-4710-9511-B62BF51AED1E}"/>
    <hyperlink ref="M14" r:id="rId48" tooltip="New Zealand at the 2020 Summer Olympics" display="https://en.wikipedia.org/wiki/New_Zealand_at_the_2020_Summer_Olympics" xr:uid="{9AC9047F-AC99-4DA4-9607-225BBCF415B0}"/>
    <hyperlink ref="M15" r:id="rId49" tooltip="Cuba at the 2020 Summer Olympics" display="https://en.wikipedia.org/wiki/Cuba_at_the_2020_Summer_Olympics" xr:uid="{DB94CFEA-5EB1-4995-9AE8-D40F014FABCE}"/>
    <hyperlink ref="M16" r:id="rId50" tooltip="Hungary at the 2020 Summer Olympics" display="https://en.wikipedia.org/wiki/Hungary_at_the_2020_Summer_Olympics" xr:uid="{A06B8FC4-52C8-4A27-89E2-53A9DC746CFE}"/>
    <hyperlink ref="M17" r:id="rId51" tooltip="South Korea at the 2020 Summer Olympics" display="https://en.wikipedia.org/wiki/South_Korea_at_the_2020_Summer_Olympics" xr:uid="{DBC55090-B94F-4130-AD1C-106267471506}"/>
    <hyperlink ref="M18" r:id="rId52" tooltip="Poland at the 2020 Summer Olympics" display="https://en.wikipedia.org/wiki/Poland_at_the_2020_Summer_Olympics" xr:uid="{7B4C032A-A66B-4858-BAE1-7CF04B740EC3}"/>
    <hyperlink ref="M19" r:id="rId53" tooltip="Czech Republic at the 2020 Summer Olympics" display="https://en.wikipedia.org/wiki/Czech_Republic_at_the_2020_Summer_Olympics" xr:uid="{C5D8F0FB-D878-4935-9CAE-28F6F624C575}"/>
    <hyperlink ref="M20" r:id="rId54" tooltip="Kenya at the 2020 Summer Olympics" display="https://en.wikipedia.org/wiki/Kenya_at_the_2020_Summer_Olympics" xr:uid="{166F2526-2D18-43D5-8F87-4A925305633A}"/>
    <hyperlink ref="M21" r:id="rId55" tooltip="Norway at the 2020 Summer Olympics" display="https://en.wikipedia.org/wiki/Norway_at_the_2020_Summer_Olympics" xr:uid="{DFECD249-C30F-457F-87C7-4AF3BAE12526}"/>
    <hyperlink ref="A19" r:id="rId56" tooltip="Jamaica at the 2012 Summer Olympics" display="https://en.wikipedia.org/wiki/Jamaica_at_the_2012_Summer_Olympics" xr:uid="{C6FBEE2C-DF63-43D4-8735-76553E0B4B9C}"/>
    <hyperlink ref="A20" r:id="rId57" tooltip="Czech Republic at the 2012 Summer Olympics" display="https://en.wikipedia.org/wiki/Czech_Republic_at_the_2012_Summer_Olympics" xr:uid="{6F210389-C841-4F41-AD20-A8C513BCD135}"/>
    <hyperlink ref="A21" r:id="rId58" tooltip="South Africa at the 2012 Summer Olympics" display="https://en.wikipedia.org/wiki/South_Africa_at_the_2012_Summer_Olympics" xr:uid="{D31FAA69-01CC-468F-8799-098979FA7C77}"/>
    <hyperlink ref="A22" r:id="rId59" tooltip="North Korea at the 2012 Summer Olympics" display="https://en.wikipedia.org/wiki/North_Korea_at_the_2012_Summer_Olympics" xr:uid="{01EF0CA7-4ECB-4E40-9AE3-6B3DD53EF4D4}"/>
    <hyperlink ref="A23" r:id="rId60" tooltip="Brazil at the 2012 Summer Olympics" display="https://en.wikipedia.org/wiki/Brazil_at_the_2012_Summer_Olympics" xr:uid="{89029101-429D-4588-BD72-BB250C33F168}"/>
    <hyperlink ref="A24" r:id="rId61" tooltip="Kazakhstan at the 2012 Summer Olympics" display="https://en.wikipedia.org/wiki/Kazakhstan_at_the_2012_Summer_Olympics" xr:uid="{F1EC8921-5434-4D0D-9934-289C36C37355}"/>
    <hyperlink ref="A25" r:id="rId62" tooltip="Poland at the 2012 Summer Olympics" display="https://en.wikipedia.org/wiki/Poland_at_the_2012_Summer_Olympics" xr:uid="{A8984B66-18BA-465C-84ED-64E38062E41A}"/>
    <hyperlink ref="A26" r:id="rId63" tooltip="Ethiopia at the 2012 Summer Olympics" display="https://en.wikipedia.org/wiki/Ethiopia_at_the_2012_Summer_Olympics" xr:uid="{B84162F8-6B4F-4E45-A32B-2E8831C73543}"/>
    <hyperlink ref="A27" r:id="rId64" tooltip="Croatia at the 2012 Summer Olympics" display="https://en.wikipedia.org/wiki/Croatia_at_the_2012_Summer_Olympics" xr:uid="{0C4F0964-0304-4E4C-A97A-27CFE2E8282C}"/>
    <hyperlink ref="A28" r:id="rId65" tooltip="Canada at the 2012 Summer Olympics" display="https://en.wikipedia.org/wiki/Canada_at_the_2012_Summer_Olympics" xr:uid="{409E6BA2-8E45-4153-9FE6-74B88C48DFA1}"/>
    <hyperlink ref="A29" r:id="rId66" tooltip="Belarus at the 2012 Summer Olympics" display="https://en.wikipedia.org/wiki/Belarus_at_the_2012_Summer_Olympics" xr:uid="{D06AE31E-DC3A-42B4-8F5F-C0E3EA324E2C}"/>
    <hyperlink ref="A30" r:id="rId67" tooltip="Kenya at the 2012 Summer Olympics" display="https://en.wikipedia.org/wiki/Kenya_at_the_2012_Summer_Olympics" xr:uid="{3C1D4A80-CFE6-498A-B5DD-6AAB26A3C10D}"/>
    <hyperlink ref="A31" r:id="rId68" tooltip="Denmark at the 2012 Summer Olympics" display="https://en.wikipedia.org/wiki/Denmark_at_the_2012_Summer_Olympics" xr:uid="{DB73F6A8-AE6E-41C7-88F4-601B718778F0}"/>
    <hyperlink ref="A32" r:id="rId69" tooltip="Romania at the 2012 Summer Olympics" display="https://en.wikipedia.org/wiki/Romania_at_the_2012_Summer_Olympics" xr:uid="{212C4CFC-4A90-4753-A1F5-395E9D7358B0}"/>
    <hyperlink ref="A33" r:id="rId70" tooltip="Azerbaijan at the 2012 Summer Olympics" display="https://en.wikipedia.org/wiki/Azerbaijan_at_the_2012_Summer_Olympics" xr:uid="{473ED826-6084-4996-A8E7-545E6D79CCEB}"/>
    <hyperlink ref="A34" r:id="rId71" tooltip="Switzerland at the 2012 Summer Olympics" display="https://en.wikipedia.org/wiki/Switzerland_at_the_2012_Summer_Olympics" xr:uid="{177B0C98-7F38-4C4A-B1B7-6560459A0CF1}"/>
    <hyperlink ref="A35" r:id="rId72" tooltip="Norway at the 2012 Summer Olympics" display="https://en.wikipedia.org/wiki/Norway_at_the_2012_Summer_Olympics" xr:uid="{DBC0218B-306E-4742-ABE3-849F7FBBCC01}"/>
    <hyperlink ref="A36" r:id="rId73" tooltip="Lithuania at the 2012 Summer Olympics" display="https://en.wikipedia.org/wiki/Lithuania_at_the_2012_Summer_Olympics" xr:uid="{6C183B32-4B17-439B-9FDA-A7CE994B01DC}"/>
    <hyperlink ref="A37" r:id="rId74" tooltip="Tunisia at the 2012 Summer Olympics" display="https://en.wikipedia.org/wiki/Tunisia_at_the_2012_Summer_Olympics" xr:uid="{AF850EDA-774E-41CE-8881-46B148C4F5E3}"/>
    <hyperlink ref="A38" r:id="rId75" tooltip="Sweden at the 2012 Summer Olympics" display="https://en.wikipedia.org/wiki/Sweden_at_the_2012_Summer_Olympics" xr:uid="{DCBE6123-EB61-4C3C-A43B-B6CF02B12EA1}"/>
    <hyperlink ref="A39" r:id="rId76" tooltip="Colombia at the 2012 Summer Olympics" display="https://en.wikipedia.org/wiki/Colombia_at_the_2012_Summer_Olympics" xr:uid="{E7924240-0DED-48E8-A78A-967988318D7D}"/>
    <hyperlink ref="A40" r:id="rId77" tooltip="Mexico at the 2012 Summer Olympics" display="https://en.wikipedia.org/wiki/Mexico_at_the_2012_Summer_Olympics" xr:uid="{9C6A7DD0-03E8-4878-BC2C-8A0E6FAA8331}"/>
    <hyperlink ref="A41" r:id="rId78" tooltip="Georgia at the 2012 Summer Olympics" display="https://en.wikipedia.org/wiki/Georgia_at_the_2012_Summer_Olympics" xr:uid="{4569840E-98AD-4D3A-B7F9-09B615C66869}"/>
    <hyperlink ref="G19" r:id="rId79" tooltip="Cuba at the 2016 Summer Olympics" display="https://en.wikipedia.org/wiki/Cuba_at_the_2016_Summer_Olympics" xr:uid="{C2AE07D8-B0C7-4222-A616-54E9D70373CA}"/>
    <hyperlink ref="G20" r:id="rId80" tooltip="New Zealand at the 2016 Summer Olympics" display="https://en.wikipedia.org/wiki/New_Zealand_at_the_2016_Summer_Olympics" xr:uid="{5FC9AF2B-9BA0-4B56-B02E-A14E7FEDF67A}"/>
    <hyperlink ref="G21" r:id="rId81" tooltip="Canada at the 2016 Summer Olympics" display="https://en.wikipedia.org/wiki/Canada_at_the_2016_Summer_Olympics" xr:uid="{E95ADAC6-B948-45D0-93A0-97AB4BF604B2}"/>
    <hyperlink ref="G22" r:id="rId82" tooltip="Uzbekistan at the 2016 Summer Olympics" display="https://en.wikipedia.org/wiki/Uzbekistan_at_the_2016_Summer_Olympics" xr:uid="{6D631ECA-FF04-4BDD-9FCF-502A2788EBBD}"/>
    <hyperlink ref="G23" r:id="rId83" tooltip="Colombia at the 2016 Summer Olympics" display="https://en.wikipedia.org/wiki/Colombia_at_the_2016_Summer_Olympics" xr:uid="{EC133055-DDA4-47C3-8D25-D8E0829D35A0}"/>
    <hyperlink ref="G24" r:id="rId84" tooltip="Switzerland at the 2016 Summer Olympics" display="https://en.wikipedia.org/wiki/Switzerland_at_the_2016_Summer_Olympics" xr:uid="{E35643E1-715D-4C63-9B46-4E8E3D779D08}"/>
    <hyperlink ref="G25" r:id="rId85" tooltip="Iran at the 2016 Summer Olympics" display="https://en.wikipedia.org/wiki/Iran_at_the_2016_Summer_Olympics" xr:uid="{ED661E52-C364-49F0-B847-9C81CBC9CE0A}"/>
    <hyperlink ref="G26" r:id="rId86" tooltip="Greece at the 2016 Summer Olympics" display="https://en.wikipedia.org/wiki/Greece_at_the_2016_Summer_Olympics" xr:uid="{5F6A74E2-22DB-4A89-AAFB-A6A6540749FC}"/>
    <hyperlink ref="G27" r:id="rId87" tooltip="Argentina at the 2016 Summer Olympics" display="https://en.wikipedia.org/wiki/Argentina_at_the_2016_Summer_Olympics" xr:uid="{02B0E5DF-4720-4BE6-9859-ECAE07E95466}"/>
    <hyperlink ref="G28" r:id="rId88" tooltip="Denmark at the 2016 Summer Olympics" display="https://en.wikipedia.org/wiki/Denmark_at_the_2016_Summer_Olympics" xr:uid="{3CF42292-F583-4BA5-8972-9A20F783EDBE}"/>
    <hyperlink ref="G29" r:id="rId89" tooltip="Sweden at the 2016 Summer Olympics" display="https://en.wikipedia.org/wiki/Sweden_at_the_2016_Summer_Olympics" xr:uid="{3AFD160C-B735-4604-80D1-EC34B375CA95}"/>
    <hyperlink ref="G30" r:id="rId90" tooltip="South Africa at the 2016 Summer Olympics" display="https://en.wikipedia.org/wiki/South_Africa_at_the_2016_Summer_Olympics" xr:uid="{5A5A7953-9399-411E-8848-B0F25292795F}"/>
    <hyperlink ref="G31" r:id="rId91" tooltip="Kazakhstan at the 2016 Summer Olympics" display="https://en.wikipedia.org/wiki/Kazakhstan_at_the_2016_Summer_Olympics" xr:uid="{CB607BF2-0DD6-4506-9C5E-97391B1A8972}"/>
    <hyperlink ref="G32" r:id="rId92" tooltip="Ukraine at the 2016 Summer Olympics" display="https://en.wikipedia.org/wiki/Ukraine_at_the_2016_Summer_Olympics" xr:uid="{88BE4DFF-323C-4D07-8E3D-7F8367691A80}"/>
    <hyperlink ref="G33" r:id="rId93" tooltip="Serbia at the 2016 Summer Olympics" display="https://en.wikipedia.org/wiki/Serbia_at_the_2016_Summer_Olympics" xr:uid="{15456838-83E5-4118-ABBE-D5232787864F}"/>
    <hyperlink ref="G34" r:id="rId94" tooltip="Poland at the 2016 Summer Olympics" display="https://en.wikipedia.org/wiki/Poland_at_the_2016_Summer_Olympics" xr:uid="{D44EE3FB-BAE5-434F-A0F2-5FBBFF8FEE65}"/>
    <hyperlink ref="G35" r:id="rId95" tooltip="North Korea at the 2016 Summer Olympics" display="https://en.wikipedia.org/wiki/North_Korea_at_the_2016_Summer_Olympics" xr:uid="{51E27AD6-5C37-475B-8E94-9946BE8BCAC8}"/>
    <hyperlink ref="G36" r:id="rId96" tooltip="Belgium at the 2016 Summer Olympics" display="https://en.wikipedia.org/wiki/Belgium_at_the_2016_Summer_Olympics" xr:uid="{31B1BE92-DA3E-438E-9A0F-C7632E2E534E}"/>
    <hyperlink ref="G37" r:id="rId97" tooltip="Thailand at the 2016 Summer Olympics" display="https://en.wikipedia.org/wiki/Thailand_at_the_2016_Summer_Olympics" xr:uid="{CFFDEBC7-4D89-4866-949F-C2391F0EA599}"/>
    <hyperlink ref="G38" r:id="rId98" tooltip="Slovakia at the 2016 Summer Olympics" display="https://en.wikipedia.org/wiki/Slovakia_at_the_2016_Summer_Olympics" xr:uid="{D2AF856A-E377-4B11-9A69-B2800677AC0A}"/>
    <hyperlink ref="G39" r:id="rId99" tooltip="Georgia at the 2016 Summer Olympics" display="https://en.wikipedia.org/wiki/Georgia_at_the_2016_Summer_Olympics" xr:uid="{0F31634B-5198-4880-9CAE-DCF388DA8CBB}"/>
    <hyperlink ref="G40" r:id="rId100" tooltip="Azerbaijan at the 2016 Summer Olympics" display="https://en.wikipedia.org/wiki/Azerbaijan_at_the_2016_Summer_Olympics" xr:uid="{DF4FDC01-1EC2-4122-85D2-42A6E5073F0D}"/>
    <hyperlink ref="G41" r:id="rId101" tooltip="Belarus at the 2016 Summer Olympics" display="https://en.wikipedia.org/wiki/Belarus_at_the_2016_Summer_Olympics" xr:uid="{DEB2FB70-EE56-4E28-88DE-0356B4422021}"/>
    <hyperlink ref="Z21" r:id="rId102" tooltip="United States at the 2024 Summer Olympics" display="https://en.wikipedia.org/wiki/United_States_at_the_2024_Summer_Olympics" xr:uid="{4AEE92DC-5548-4607-BFDF-C980480FB856}"/>
    <hyperlink ref="Z22" r:id="rId103" tooltip="China at the 2024 Summer Olympics" display="https://en.wikipedia.org/wiki/China_at_the_2024_Summer_Olympics" xr:uid="{1F9CC502-B045-4E53-9C3E-50E07366E08B}"/>
    <hyperlink ref="Z23" r:id="rId104" tooltip="Japan at the 2024 Summer Olympics" display="https://en.wikipedia.org/wiki/Japan_at_the_2024_Summer_Olympics" xr:uid="{4B48F123-3EAE-4A51-9AAC-299006927036}"/>
    <hyperlink ref="Z24" r:id="rId105" tooltip="Australia at the 2024 Summer Olympics" display="https://en.wikipedia.org/wiki/Australia_at_the_2024_Summer_Olympics" xr:uid="{D4CDAAFD-DD89-4CE8-85F3-4518C706EACA}"/>
    <hyperlink ref="Z25" r:id="rId106" tooltip="France at the 2024 Summer Olympics" display="https://en.wikipedia.org/wiki/France_at_the_2024_Summer_Olympics" xr:uid="{E785256E-0F59-4623-ACEB-41CEBA7B5656}"/>
    <hyperlink ref="Z26" r:id="rId107" tooltip="Netherlands at the 2024 Summer Olympics" display="https://en.wikipedia.org/wiki/Netherlands_at_the_2024_Summer_Olympics" xr:uid="{0C90232A-5DF3-4A2A-975D-4E513F55D450}"/>
    <hyperlink ref="Z27" r:id="rId108" tooltip="Great Britain at the 2024 Summer Olympics" display="https://en.wikipedia.org/wiki/Great_Britain_at_the_2024_Summer_Olympics" xr:uid="{3DE5642A-5C2F-492E-8874-5A1DB19616AE}"/>
    <hyperlink ref="Z28" r:id="rId109" tooltip="South Korea at the 2024 Summer Olympics" display="https://en.wikipedia.org/wiki/South_Korea_at_the_2024_Summer_Olympics" xr:uid="{8C5F6EEC-5E57-4A30-BEF0-47A3FFE333EC}"/>
    <hyperlink ref="Z29" r:id="rId110" tooltip="Italy at the 2024 Summer Olympics" display="https://en.wikipedia.org/wiki/Italy_at_the_2024_Summer_Olympics" xr:uid="{B89ADF22-E83A-47FA-B3AD-7D4C1C48013B}"/>
    <hyperlink ref="Z30" r:id="rId111" tooltip="Germany at the 2024 Summer Olympics" display="https://en.wikipedia.org/wiki/Germany_at_the_2024_Summer_Olympics" xr:uid="{986D6710-62C9-424D-B0DC-6A232E2D72D8}"/>
    <hyperlink ref="Z31" r:id="rId112" tooltip="New Zealand at the 2024 Summer Olympics" display="https://en.wikipedia.org/wiki/New_Zealand_at_the_2024_Summer_Olympics" xr:uid="{6107FBD9-B166-485C-93DF-2B34B423705F}"/>
    <hyperlink ref="Z32" r:id="rId113" tooltip="Canada at the 2024 Summer Olympics" display="https://en.wikipedia.org/wiki/Canada_at_the_2024_Summer_Olympics" xr:uid="{F9507EB4-AEF1-4447-8EA9-F584E1F84432}"/>
    <hyperlink ref="Z33" r:id="rId114" tooltip="Uzbekistan at the 2024 Summer Olympics" display="https://en.wikipedia.org/wiki/Uzbekistan_at_the_2024_Summer_Olympics" xr:uid="{D91E23DD-F68A-43E2-9DE3-A81A8EB4BF80}"/>
    <hyperlink ref="Z34" r:id="rId115" tooltip="Hungary at the 2024 Summer Olympics" display="https://en.wikipedia.org/wiki/Hungary_at_the_2024_Summer_Olympics" xr:uid="{8D2E63CD-BCBB-4C74-ACF9-790F89BDEBE8}"/>
    <hyperlink ref="Z35" r:id="rId116" tooltip="Spain at the 2024 Summer Olympics" display="https://en.wikipedia.org/wiki/Spain_at_the_2024_Summer_Olympics" xr:uid="{D415BFEE-546D-4B3B-B15C-D21E26A4EA29}"/>
    <hyperlink ref="Z36" r:id="rId117" tooltip="Sweden at the 2024 Summer Olympics" display="https://en.wikipedia.org/wiki/Sweden_at_the_2024_Summer_Olympics" xr:uid="{BB61C92A-CA7E-4ED0-8564-52A7C015C52D}"/>
    <hyperlink ref="Z37" r:id="rId118" tooltip="Kenya at the 2024 Summer Olympics" display="https://en.wikipedia.org/wiki/Kenya_at_the_2024_Summer_Olympics" xr:uid="{05C2BAE1-420A-483D-BA85-213AFEB3A6C7}"/>
    <hyperlink ref="Z38" r:id="rId119" tooltip="Norway at the 2024 Summer Olympics" display="https://en.wikipedia.org/wiki/Norway_at_the_2024_Summer_Olympics" xr:uid="{B88B39AC-5C34-4DAA-AF52-99397732CF78}"/>
    <hyperlink ref="Z39" r:id="rId120" tooltip="Ireland at the 2024 Summer Olympics" display="https://en.wikipedia.org/wiki/Ireland_at_the_2024_Summer_Olympics" xr:uid="{1522B6FB-9003-4F89-B5AA-AF566B8B950A}"/>
    <hyperlink ref="Z40" r:id="rId121" tooltip="Brazil at the 2024 Summer Olympics" display="https://en.wikipedia.org/wiki/Brazil_at_the_2024_Summer_Olympics" xr:uid="{2E0068BB-B913-4275-A821-7EA69E19F566}"/>
    <hyperlink ref="Z41" r:id="rId122" tooltip="Iran at the 2024 Summer Olympics" display="https://en.wikipedia.org/wiki/Iran_at_the_2024_Summer_Olympics" xr:uid="{AC916249-47C3-4C0B-9A8C-4A463F9E5487}"/>
    <hyperlink ref="Z42" r:id="rId123" tooltip="Ukraine at the 2024 Summer Olympics" display="https://en.wikipedia.org/wiki/Ukraine_at_the_2024_Summer_Olympics" xr:uid="{8DE7A981-F5F7-4FE7-9F25-A928D81074A3}"/>
    <hyperlink ref="Z43" r:id="rId124" tooltip="Romania at the 2024 Summer Olympics" display="https://en.wikipedia.org/wiki/Romania_at_the_2024_Summer_Olympics" xr:uid="{79B65E07-9A2A-4823-8BE3-6B32169A91DE}"/>
    <hyperlink ref="Z44" r:id="rId125" tooltip="Georgia at the 2024 Summer Olympics" display="https://en.wikipedia.org/wiki/Georgia_at_the_2024_Summer_Olympics" xr:uid="{F8642807-DD74-4FEF-BBDA-2D4139A44820}"/>
    <hyperlink ref="Z45" r:id="rId126" tooltip="Belgium at the 2024 Summer Olympics" display="https://en.wikipedia.org/wiki/Belgium_at_the_2024_Summer_Olympics" xr:uid="{7A3EB8E9-91A0-494C-88CB-BFD8E5661C63}"/>
    <hyperlink ref="Z46" r:id="rId127" tooltip="Bulgaria at the 2024 Summer Olympics" display="https://en.wikipedia.org/wiki/Bulgaria_at_the_2024_Summer_Olympics" xr:uid="{72407D37-9A15-40F2-B971-A48369B20EAC}"/>
    <hyperlink ref="Z47" r:id="rId128" tooltip="Serbia at the 2024 Summer Olympics" display="https://en.wikipedia.org/wiki/Serbia_at_the_2024_Summer_Olympics" xr:uid="{1A5CC022-09B2-4343-98C7-342544B92721}"/>
    <hyperlink ref="Z48" r:id="rId129" tooltip="Czech Republic at the 2024 Summer Olympics" display="https://en.wikipedia.org/wiki/Czech_Republic_at_the_2024_Summer_Olympics" xr:uid="{59B61D80-2D68-4804-A804-6FC363D2B3F6}"/>
    <hyperlink ref="Z49" r:id="rId130" tooltip="Denmark at the 2024 Summer Olympics" display="https://en.wikipedia.org/wiki/Denmark_at_the_2024_Summer_Olympics" xr:uid="{0E86FBD9-14FF-4A4B-8416-9A68DEDF8253}"/>
    <hyperlink ref="Z50" r:id="rId131" tooltip="Azerbaijan at the 2024 Summer Olympics" display="https://en.wikipedia.org/wiki/Azerbaijan_at_the_2024_Summer_Olympics" xr:uid="{83D2A218-3490-4DE8-8EBC-8D923FE4F02C}"/>
    <hyperlink ref="Z51" r:id="rId132" tooltip="Croatia at the 2024 Summer Olympics" display="https://en.wikipedia.org/wiki/Croatia_at_the_2024_Summer_Olympics" xr:uid="{C893F12C-66F9-4DAC-BA52-ACF814707091}"/>
    <hyperlink ref="Z52" r:id="rId133" tooltip="Cuba at the 2024 Summer Olympics" display="https://en.wikipedia.org/wiki/Cuba_at_the_2024_Summer_Olympics" xr:uid="{FD281780-A302-4B68-B59E-1966B3348999}"/>
    <hyperlink ref="Z53" r:id="rId134" tooltip="Bahrain at the 2024 Summer Olympics" display="https://en.wikipedia.org/wiki/Bahrain_at_the_2024_Summer_Olympics" xr:uid="{4BD6C826-BF01-4EC7-AA6D-18C220CFC60E}"/>
    <hyperlink ref="Z54" r:id="rId135" tooltip="Slovenia at the 2024 Summer Olympics" display="https://en.wikipedia.org/wiki/Slovenia_at_the_2024_Summer_Olympics" xr:uid="{9F7127A4-22F9-4E5E-A0A6-00186F07028A}"/>
    <hyperlink ref="Z55" r:id="rId136" tooltip="Chinese Taipei at the 2024 Summer Olympics" display="https://en.wikipedia.org/wiki/Chinese_Taipei_at_the_2024_Summer_Olympics" xr:uid="{ACA463B2-3772-4BD6-96DE-A7AEFCEBE6F9}"/>
    <hyperlink ref="Z56" r:id="rId137" tooltip="Austria at the 2024 Summer Olympics" display="https://en.wikipedia.org/wiki/Austria_at_the_2024_Summer_Olympics" xr:uid="{9F02B31C-FFF5-4449-BC15-072A50C4D5C3}"/>
    <hyperlink ref="Z57" r:id="rId138" tooltip="Hong Kong at the 2024 Summer Olympics" display="https://en.wikipedia.org/wiki/Hong_Kong_at_the_2024_Summer_Olympics" xr:uid="{A0D5C01B-D309-490D-9B44-B985688B954A}"/>
    <hyperlink ref="Z58" r:id="rId139" tooltip="Philippines at the 2024 Summer Olympics" display="https://en.wikipedia.org/wiki/Philippines_at_the_2024_Summer_Olympics" xr:uid="{6E583BF4-37CE-42C4-92CF-ADB3081F0C33}"/>
    <hyperlink ref="Z59" r:id="rId140" tooltip="Algeria at the 2024 Summer Olympics" display="https://en.wikipedia.org/wiki/Algeria_at_the_2024_Summer_Olympics" xr:uid="{850BF7E5-3FC6-4E4F-97AC-4C436D15194F}"/>
    <hyperlink ref="Z60" r:id="rId141" tooltip="Indonesia at the 2024 Summer Olympics" display="https://en.wikipedia.org/wiki/Indonesia_at_the_2024_Summer_Olympics" xr:uid="{CE82791A-4CA8-4C63-9430-022CCDC66579}"/>
    <hyperlink ref="Z61" r:id="rId142" tooltip="Israel at the 2024 Summer Olympics" display="https://en.wikipedia.org/wiki/Israel_at_the_2024_Summer_Olympics" xr:uid="{29CBAA2E-0E42-4E73-8E6F-A0D2BD18D714}"/>
    <hyperlink ref="Z62" r:id="rId143" tooltip="Poland at the 2024 Summer Olympics" display="https://en.wikipedia.org/wiki/Poland_at_the_2024_Summer_Olympics" xr:uid="{C0C24BD6-F127-4F8F-BDA2-F485242B35D3}"/>
    <hyperlink ref="Z63" r:id="rId144" tooltip="Kazakhstan at the 2024 Summer Olympics" display="https://en.wikipedia.org/wiki/Kazakhstan_at_the_2024_Summer_Olympics" xr:uid="{859BF1A5-A3C3-4642-80A2-E3ACE046059C}"/>
    <hyperlink ref="Z64" r:id="rId145" tooltip="Jamaica at the 2024 Summer Olympics" display="https://en.wikipedia.org/wiki/Jamaica_at_the_2024_Summer_Olympics" xr:uid="{3B60C5C2-D9B6-4875-B9C2-7F248F2D718D}"/>
    <hyperlink ref="Z65" r:id="rId146" tooltip="South Africa at the 2024 Summer Olympics" display="https://en.wikipedia.org/wiki/South_Africa_at_the_2024_Summer_Olympics" xr:uid="{20365ADE-439C-4C06-A62F-365E9BF5B99C}"/>
    <hyperlink ref="Z66" r:id="rId147" tooltip="Thailand at the 2024 Summer Olympics" display="https://en.wikipedia.org/wiki/Thailand_at_the_2024_Summer_Olympics" xr:uid="{D17E524D-F5EC-4E9E-9EC1-8D707CA640DE}"/>
    <hyperlink ref="M23" r:id="rId148" tooltip="Jamaica at the 2020 Summer Olympics" display="https://en.wikipedia.org/wiki/Jamaica_at_the_2020_Summer_Olympics" xr:uid="{C1BE2196-8549-4FB3-94EC-3C220829F953}"/>
    <hyperlink ref="M24" r:id="rId149" tooltip="Spain at the 2020 Summer Olympics" display="https://en.wikipedia.org/wiki/Spain_at_the_2020_Summer_Olympics" xr:uid="{5A76EB7F-E400-4E5A-83CB-B24414763D1A}"/>
    <hyperlink ref="M25" r:id="rId150" tooltip="Sweden at the 2020 Summer Olympics" display="https://en.wikipedia.org/wiki/Sweden_at_the_2020_Summer_Olympics" xr:uid="{6391F766-05E0-4441-A737-EF0509F9B044}"/>
    <hyperlink ref="M26" r:id="rId151" tooltip="Switzerland at the 2020 Summer Olympics" display="https://en.wikipedia.org/wiki/Switzerland_at_the_2020_Summer_Olympics" xr:uid="{B835C747-1678-455B-B4F8-1B36D0C1CC32}"/>
    <hyperlink ref="M27" r:id="rId152" tooltip="Denmark at the 2020 Summer Olympics" display="https://en.wikipedia.org/wiki/Denmark_at_the_2020_Summer_Olympics" xr:uid="{30AEE1D5-839A-472D-BA2C-94742FC35DFC}"/>
    <hyperlink ref="M28" r:id="rId153" tooltip="Croatia at the 2020 Summer Olympics" display="https://en.wikipedia.org/wiki/Croatia_at_the_2020_Summer_Olympics" xr:uid="{05E0E051-C092-474B-8328-2B75FB3B2F71}"/>
    <hyperlink ref="M29" r:id="rId154" tooltip="Iran at the 2020 Summer Olympics" display="https://en.wikipedia.org/wiki/Iran_at_the_2020_Summer_Olympics" xr:uid="{E2C3748E-F858-4E35-9C84-2F7CBBC66213}"/>
    <hyperlink ref="M30" r:id="rId155" tooltip="Serbia at the 2020 Summer Olympics" display="https://en.wikipedia.org/wiki/Serbia_at_the_2020_Summer_Olympics" xr:uid="{27CCCD47-3136-4D04-995E-71146E61A008}"/>
    <hyperlink ref="M31" r:id="rId156" tooltip="Belgium at the 2020 Summer Olympics" display="https://en.wikipedia.org/wiki/Belgium_at_the_2020_Summer_Olympics" xr:uid="{0D0C98A6-6639-4450-9742-E755C01AEF77}"/>
    <hyperlink ref="M32" r:id="rId157" tooltip="Bulgaria at the 2020 Summer Olympics" display="https://en.wikipedia.org/wiki/Bulgaria_at_the_2020_Summer_Olympics" xr:uid="{FC0E7501-959E-4AB2-87E2-FE28E3EDA9C3}"/>
    <hyperlink ref="M33" r:id="rId158" tooltip="Slovenia at the 2020 Summer Olympics" display="https://en.wikipedia.org/wiki/Slovenia_at_the_2020_Summer_Olympics" xr:uid="{C4CAC775-F01F-4FAA-8E78-7C0172638D92}"/>
    <hyperlink ref="M34" r:id="rId159" tooltip="Uzbekistan at the 2020 Summer Olympics" display="https://en.wikipedia.org/wiki/Uzbekistan_at_the_2020_Summer_Olympics" xr:uid="{EE798BF2-93CC-4D55-9A04-3F3E41ECF3EC}"/>
  </hyperlinks>
  <pageMargins left="0.7" right="0.7" top="0.75" bottom="0.75" header="0.3" footer="0.3"/>
  <pageSetup paperSize="9" orientation="portrait" horizontalDpi="0" verticalDpi="0" r:id="rId160"/>
  <drawing r:id="rId16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05E49-9F4F-4A7F-92C7-577E98B9F92D}">
  <dimension ref="AA6:AB23"/>
  <sheetViews>
    <sheetView workbookViewId="0">
      <selection activeCell="AA6" sqref="AA6:AA23"/>
    </sheetView>
  </sheetViews>
  <sheetFormatPr defaultRowHeight="14.4" x14ac:dyDescent="0.3"/>
  <sheetData>
    <row r="6" spans="27:28" x14ac:dyDescent="0.3">
      <c r="AA6" s="7" t="s">
        <v>81</v>
      </c>
      <c r="AB6">
        <v>100000</v>
      </c>
    </row>
    <row r="7" spans="27:28" x14ac:dyDescent="0.3">
      <c r="AA7" s="7" t="s">
        <v>82</v>
      </c>
      <c r="AB7">
        <v>1000</v>
      </c>
    </row>
    <row r="8" spans="27:28" x14ac:dyDescent="0.3">
      <c r="AA8" s="7" t="s">
        <v>83</v>
      </c>
      <c r="AB8">
        <v>100000</v>
      </c>
    </row>
    <row r="9" spans="27:28" x14ac:dyDescent="0.3">
      <c r="AA9" s="7" t="s">
        <v>84</v>
      </c>
      <c r="AB9">
        <v>100000</v>
      </c>
    </row>
    <row r="10" spans="27:28" x14ac:dyDescent="0.3">
      <c r="AA10" s="7" t="s">
        <v>85</v>
      </c>
      <c r="AB10">
        <v>1000</v>
      </c>
    </row>
    <row r="11" spans="27:28" x14ac:dyDescent="0.3">
      <c r="AA11" s="7" t="s">
        <v>86</v>
      </c>
      <c r="AB11">
        <v>2000</v>
      </c>
    </row>
    <row r="12" spans="27:28" x14ac:dyDescent="0.3">
      <c r="AA12" s="7" t="s">
        <v>87</v>
      </c>
      <c r="AB12">
        <v>10000</v>
      </c>
    </row>
    <row r="13" spans="27:28" x14ac:dyDescent="0.3">
      <c r="AA13" s="7" t="s">
        <v>88</v>
      </c>
      <c r="AB13">
        <v>12000</v>
      </c>
    </row>
    <row r="14" spans="27:28" x14ac:dyDescent="0.3">
      <c r="AA14" s="7" t="s">
        <v>89</v>
      </c>
      <c r="AB14">
        <v>10000</v>
      </c>
    </row>
    <row r="15" spans="27:28" x14ac:dyDescent="0.3">
      <c r="AA15" s="7" t="s">
        <v>90</v>
      </c>
      <c r="AB15">
        <v>10000</v>
      </c>
    </row>
    <row r="16" spans="27:28" x14ac:dyDescent="0.3">
      <c r="AA16" s="7" t="s">
        <v>91</v>
      </c>
      <c r="AB16">
        <v>1000</v>
      </c>
    </row>
    <row r="17" spans="27:28" x14ac:dyDescent="0.3">
      <c r="AA17" s="7" t="s">
        <v>92</v>
      </c>
      <c r="AB17">
        <v>10000</v>
      </c>
    </row>
    <row r="18" spans="27:28" x14ac:dyDescent="0.3">
      <c r="AA18" s="7" t="s">
        <v>93</v>
      </c>
      <c r="AB18">
        <v>3000</v>
      </c>
    </row>
    <row r="19" spans="27:28" x14ac:dyDescent="0.3">
      <c r="AA19" s="7" t="s">
        <v>94</v>
      </c>
      <c r="AB19">
        <v>2000</v>
      </c>
    </row>
    <row r="20" spans="27:28" x14ac:dyDescent="0.3">
      <c r="AA20" s="7" t="s">
        <v>98</v>
      </c>
      <c r="AB20">
        <v>1000</v>
      </c>
    </row>
    <row r="21" spans="27:28" x14ac:dyDescent="0.3">
      <c r="AA21" s="7" t="s">
        <v>99</v>
      </c>
      <c r="AB21">
        <v>500</v>
      </c>
    </row>
    <row r="22" spans="27:28" x14ac:dyDescent="0.3">
      <c r="AA22" s="7" t="s">
        <v>102</v>
      </c>
      <c r="AB22">
        <v>60000</v>
      </c>
    </row>
    <row r="23" spans="27:28" x14ac:dyDescent="0.3">
      <c r="AA23" s="7" t="s">
        <v>101</v>
      </c>
      <c r="AB23">
        <v>500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0270-BC01-4ADF-9F21-E58D859453F7}">
  <dimension ref="A1:Z22"/>
  <sheetViews>
    <sheetView workbookViewId="0">
      <selection activeCell="T22" sqref="T22"/>
    </sheetView>
  </sheetViews>
  <sheetFormatPr defaultRowHeight="14.4" x14ac:dyDescent="0.3"/>
  <sheetData>
    <row r="1" spans="1:26" x14ac:dyDescent="0.3">
      <c r="V1" t="s">
        <v>181</v>
      </c>
      <c r="W1">
        <v>2020</v>
      </c>
      <c r="X1">
        <v>2021</v>
      </c>
      <c r="Y1">
        <v>2022</v>
      </c>
      <c r="Z1">
        <v>2023</v>
      </c>
    </row>
    <row r="2" spans="1:26" x14ac:dyDescent="0.3">
      <c r="A2" s="7" t="s">
        <v>81</v>
      </c>
      <c r="B2" s="23">
        <v>0.11</v>
      </c>
      <c r="U2" s="7" t="s">
        <v>81</v>
      </c>
      <c r="V2" s="10">
        <f>AVERAGE(W2:Z2)</f>
        <v>2.0150000000000001E-2</v>
      </c>
      <c r="W2" s="10">
        <v>-2.2100000000000002E-2</v>
      </c>
      <c r="X2" s="10">
        <v>5.8000000000000003E-2</v>
      </c>
      <c r="Y2" s="10">
        <v>1.9400000000000001E-2</v>
      </c>
      <c r="Z2" s="10">
        <v>2.53E-2</v>
      </c>
    </row>
    <row r="3" spans="1:26" x14ac:dyDescent="0.3">
      <c r="A3" s="7" t="s">
        <v>82</v>
      </c>
      <c r="B3" s="23">
        <v>0.04</v>
      </c>
      <c r="C3" t="s">
        <v>178</v>
      </c>
      <c r="U3" s="7" t="s">
        <v>82</v>
      </c>
      <c r="V3" s="10">
        <f>AVERAGE(W3:Z3)</f>
        <v>4.7300000000000002E-2</v>
      </c>
      <c r="W3" s="10">
        <v>2.24E-2</v>
      </c>
      <c r="X3" s="10">
        <v>8.4500000000000006E-2</v>
      </c>
      <c r="Y3" s="10">
        <v>2.9899999999999999E-2</v>
      </c>
      <c r="Z3" s="10">
        <v>5.2400000000000002E-2</v>
      </c>
    </row>
    <row r="4" spans="1:26" x14ac:dyDescent="0.3">
      <c r="A4" s="7" t="s">
        <v>83</v>
      </c>
      <c r="B4" s="23">
        <v>0.1</v>
      </c>
      <c r="U4" s="7" t="s">
        <v>83</v>
      </c>
      <c r="V4" s="10">
        <f t="shared" ref="V4:V18" si="0">AVERAGE(W4:Z4)</f>
        <v>8.8666666666666685E-3</v>
      </c>
      <c r="W4" s="10">
        <v>-0.1036</v>
      </c>
      <c r="X4" s="10">
        <v>8.6800000000000002E-2</v>
      </c>
      <c r="Y4" s="10">
        <v>4.3400000000000001E-2</v>
      </c>
    </row>
    <row r="5" spans="1:26" x14ac:dyDescent="0.3">
      <c r="A5" s="7" t="s">
        <v>84</v>
      </c>
      <c r="B5" s="23">
        <v>0.06</v>
      </c>
      <c r="U5" s="7" t="s">
        <v>84</v>
      </c>
      <c r="V5" s="10">
        <f t="shared" si="0"/>
        <v>2.0999999999999994E-3</v>
      </c>
      <c r="W5" s="10">
        <v>-3.8300000000000001E-2</v>
      </c>
      <c r="X5" s="10">
        <v>3.1699999999999999E-2</v>
      </c>
      <c r="Y5" s="10">
        <v>1.7999999999999999E-2</v>
      </c>
      <c r="Z5" s="10">
        <v>-3.0000000000000001E-3</v>
      </c>
    </row>
    <row r="6" spans="1:26" x14ac:dyDescent="0.3">
      <c r="A6" s="7" t="s">
        <v>85</v>
      </c>
      <c r="B6" s="23">
        <v>7.0000000000000007E-2</v>
      </c>
      <c r="U6" s="7" t="s">
        <v>85</v>
      </c>
      <c r="V6" s="10">
        <f t="shared" si="0"/>
        <v>1.89E-2</v>
      </c>
      <c r="W6" s="10">
        <v>-7.1000000000000004E-3</v>
      </c>
      <c r="X6" s="10">
        <v>4.2999999999999997E-2</v>
      </c>
      <c r="Y6" s="10">
        <v>2.6100000000000002E-2</v>
      </c>
      <c r="Z6" s="10">
        <v>1.3599999999999999E-2</v>
      </c>
    </row>
    <row r="7" spans="1:26" x14ac:dyDescent="0.3">
      <c r="A7" s="7" t="s">
        <v>86</v>
      </c>
      <c r="B7" s="23">
        <v>0.04</v>
      </c>
      <c r="U7" s="7" t="s">
        <v>86</v>
      </c>
      <c r="V7" s="10">
        <f t="shared" si="0"/>
        <v>3.2249999999999991E-3</v>
      </c>
      <c r="W7" s="10">
        <v>-4.1500000000000002E-2</v>
      </c>
      <c r="X7" s="10">
        <v>2.5600000000000001E-2</v>
      </c>
      <c r="Y7" s="10">
        <v>9.5999999999999992E-3</v>
      </c>
      <c r="Z7" s="10">
        <v>1.9199999999999998E-2</v>
      </c>
    </row>
    <row r="8" spans="1:26" x14ac:dyDescent="0.3">
      <c r="A8" s="7" t="s">
        <v>87</v>
      </c>
      <c r="B8" s="23">
        <v>0.05</v>
      </c>
      <c r="U8" s="7" t="s">
        <v>87</v>
      </c>
      <c r="V8" s="10">
        <f t="shared" si="0"/>
        <v>5.4500000000000026E-3</v>
      </c>
      <c r="W8" s="10">
        <v>-7.5399999999999995E-2</v>
      </c>
      <c r="X8" s="10">
        <v>6.3200000000000006E-2</v>
      </c>
      <c r="Y8" s="10">
        <v>2.53E-2</v>
      </c>
      <c r="Z8" s="10">
        <v>8.6999999999999994E-3</v>
      </c>
    </row>
    <row r="9" spans="1:26" x14ac:dyDescent="0.3">
      <c r="A9" s="7" t="s">
        <v>88</v>
      </c>
      <c r="B9" s="23">
        <v>0.05</v>
      </c>
      <c r="U9" s="7" t="s">
        <v>88</v>
      </c>
      <c r="V9" s="10">
        <f t="shared" si="0"/>
        <v>2.3225000000000003E-2</v>
      </c>
      <c r="W9" s="10">
        <v>-2.1299999999999999E-2</v>
      </c>
      <c r="X9" s="10">
        <v>5.5500000000000001E-2</v>
      </c>
      <c r="Y9" s="10">
        <v>3.8100000000000002E-2</v>
      </c>
      <c r="Z9" s="10">
        <v>2.06E-2</v>
      </c>
    </row>
    <row r="10" spans="1:26" x14ac:dyDescent="0.3">
      <c r="A10" s="7" t="s">
        <v>89</v>
      </c>
      <c r="B10" s="23">
        <v>0.1</v>
      </c>
      <c r="U10" s="7" t="s">
        <v>89</v>
      </c>
      <c r="V10" s="10">
        <f t="shared" si="0"/>
        <v>1.0624999999999997E-2</v>
      </c>
      <c r="W10" s="10">
        <v>-8.9700000000000002E-2</v>
      </c>
      <c r="X10" s="10">
        <v>8.3099999999999993E-2</v>
      </c>
      <c r="Y10" s="10">
        <v>3.9899999999999998E-2</v>
      </c>
      <c r="Z10" s="10">
        <v>9.1999999999999998E-3</v>
      </c>
    </row>
    <row r="11" spans="1:26" x14ac:dyDescent="0.3">
      <c r="A11" s="7" t="s">
        <v>90</v>
      </c>
      <c r="B11" s="23">
        <v>0.08</v>
      </c>
      <c r="U11" s="7" t="s">
        <v>90</v>
      </c>
      <c r="V11" s="10">
        <f t="shared" si="0"/>
        <v>1.6824999999999996E-2</v>
      </c>
      <c r="W11" s="10">
        <v>-3.8800000000000001E-2</v>
      </c>
      <c r="X11" s="10">
        <v>6.1899999999999997E-2</v>
      </c>
      <c r="Y11" s="10">
        <v>4.3299999999999998E-2</v>
      </c>
      <c r="Z11" s="10">
        <v>8.9999999999999998E-4</v>
      </c>
    </row>
    <row r="12" spans="1:26" x14ac:dyDescent="0.3">
      <c r="A12" s="7" t="s">
        <v>91</v>
      </c>
      <c r="B12" s="23">
        <v>0.08</v>
      </c>
      <c r="U12" s="7" t="s">
        <v>91</v>
      </c>
      <c r="V12" s="10">
        <f t="shared" si="0"/>
        <v>2.3666666666666669E-2</v>
      </c>
      <c r="W12" s="10">
        <v>-4.5400000000000003E-2</v>
      </c>
      <c r="X12" s="10">
        <v>7.0900000000000005E-2</v>
      </c>
      <c r="Y12" s="10">
        <v>4.5499999999999999E-2</v>
      </c>
      <c r="Z12" s="10"/>
    </row>
    <row r="13" spans="1:26" x14ac:dyDescent="0.3">
      <c r="A13" s="7" t="s">
        <v>92</v>
      </c>
      <c r="B13" s="23">
        <v>0.09</v>
      </c>
      <c r="U13" s="7" t="s">
        <v>92</v>
      </c>
      <c r="V13" s="10">
        <f t="shared" si="0"/>
        <v>8.7749999999999998E-3</v>
      </c>
      <c r="W13" s="10">
        <v>-0.1116</v>
      </c>
      <c r="X13" s="10">
        <v>6.4000000000000001E-2</v>
      </c>
      <c r="Y13" s="10">
        <v>5.7700000000000001E-2</v>
      </c>
      <c r="Z13" s="10">
        <v>2.5000000000000001E-2</v>
      </c>
    </row>
    <row r="14" spans="1:26" x14ac:dyDescent="0.3">
      <c r="A14" s="7" t="s">
        <v>93</v>
      </c>
      <c r="B14" s="23">
        <v>0.16</v>
      </c>
      <c r="U14" s="7" t="s">
        <v>93</v>
      </c>
      <c r="V14" s="10">
        <f t="shared" si="0"/>
        <v>1.8525E-2</v>
      </c>
      <c r="W14" s="10">
        <v>-3.2800000000000003E-2</v>
      </c>
      <c r="X14" s="10">
        <v>4.7600000000000003E-2</v>
      </c>
      <c r="Y14" s="10">
        <v>3.0200000000000001E-2</v>
      </c>
      <c r="Z14" s="10">
        <v>2.9100000000000001E-2</v>
      </c>
    </row>
    <row r="15" spans="1:26" x14ac:dyDescent="0.3">
      <c r="A15" s="7" t="s">
        <v>94</v>
      </c>
      <c r="B15" s="23">
        <v>5.0000000000000001E-3</v>
      </c>
      <c r="U15" s="7" t="s">
        <v>94</v>
      </c>
      <c r="V15" s="10">
        <f t="shared" si="0"/>
        <v>2.2133333333333335E-2</v>
      </c>
      <c r="W15" s="10">
        <v>-1.37E-2</v>
      </c>
      <c r="X15" s="10">
        <v>5.6300000000000003E-2</v>
      </c>
      <c r="Y15" s="10">
        <v>2.3800000000000002E-2</v>
      </c>
    </row>
    <row r="16" spans="1:26" x14ac:dyDescent="0.3">
      <c r="A16" s="7" t="s">
        <v>98</v>
      </c>
      <c r="B16" s="23">
        <v>0.15</v>
      </c>
      <c r="C16" t="s">
        <v>177</v>
      </c>
      <c r="U16" s="7" t="s">
        <v>98</v>
      </c>
      <c r="V16" s="10">
        <f t="shared" si="0"/>
        <v>4.0566666666666668E-2</v>
      </c>
      <c r="W16" s="10">
        <v>-2.7000000000000001E-3</v>
      </c>
      <c r="X16" s="10">
        <v>7.5899999999999995E-2</v>
      </c>
      <c r="Y16" s="10">
        <v>4.8500000000000001E-2</v>
      </c>
    </row>
    <row r="17" spans="1:26" x14ac:dyDescent="0.3">
      <c r="A17" s="7" t="s">
        <v>99</v>
      </c>
      <c r="B17" s="23">
        <v>0.08</v>
      </c>
      <c r="U17" s="7" t="s">
        <v>99</v>
      </c>
      <c r="V17" s="10">
        <f t="shared" si="0"/>
        <v>-3.3333333333333132E-4</v>
      </c>
      <c r="W17" s="10">
        <v>-9.9199999999999997E-2</v>
      </c>
      <c r="X17" s="10">
        <v>4.5999999999999999E-2</v>
      </c>
      <c r="Y17" s="10">
        <v>5.2200000000000003E-2</v>
      </c>
    </row>
    <row r="18" spans="1:26" x14ac:dyDescent="0.3">
      <c r="A18" s="7" t="s">
        <v>102</v>
      </c>
      <c r="B18" s="23">
        <v>0.06</v>
      </c>
      <c r="U18" s="7" t="s">
        <v>102</v>
      </c>
      <c r="V18" s="10">
        <f t="shared" si="0"/>
        <v>1.285E-2</v>
      </c>
      <c r="W18" s="10">
        <v>-5.04E-2</v>
      </c>
      <c r="X18" s="10">
        <v>5.2900000000000003E-2</v>
      </c>
      <c r="Y18" s="10">
        <v>3.8199999999999998E-2</v>
      </c>
      <c r="Z18" s="10">
        <v>1.0699999999999999E-2</v>
      </c>
    </row>
    <row r="19" spans="1:26" x14ac:dyDescent="0.3">
      <c r="A19" s="7" t="s">
        <v>101</v>
      </c>
      <c r="B19" s="23">
        <v>0.17</v>
      </c>
      <c r="U19" s="7" t="s">
        <v>101</v>
      </c>
      <c r="V19" s="10">
        <v>0</v>
      </c>
    </row>
    <row r="22" spans="1:26" x14ac:dyDescent="0.3">
      <c r="T22" s="25" t="s">
        <v>179</v>
      </c>
    </row>
  </sheetData>
  <hyperlinks>
    <hyperlink ref="T22" r:id="rId1" display="https://ourworldindata.org/grapher/real-gdp-growth?tab=chart&amp;country=USA~JPN~CHN~GBR~DEU~AUS~BRA~CAN~FRA~ITA~JAM~KEN~NLD~NZL~ESP~HUN~KOR" xr:uid="{A93C44F5-CFB0-4154-B75C-4447ECA5ECF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CountriesChangeinGolds</vt:lpstr>
      <vt:lpstr>ParisHauls</vt:lpstr>
      <vt:lpstr>ParisTotals</vt:lpstr>
      <vt:lpstr>ParisGolds</vt:lpstr>
      <vt:lpstr>GBD sigs</vt:lpstr>
      <vt:lpstr>Excess Mortality and GDP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Orchard</dc:creator>
  <cp:lastModifiedBy>John Orchard</cp:lastModifiedBy>
  <dcterms:created xsi:type="dcterms:W3CDTF">2024-08-03T06:44:03Z</dcterms:created>
  <dcterms:modified xsi:type="dcterms:W3CDTF">2024-08-24T04:47:22Z</dcterms:modified>
</cp:coreProperties>
</file>