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nuscripts\Active\Reference Genomes\"/>
    </mc:Choice>
  </mc:AlternateContent>
  <xr:revisionPtr revIDLastSave="0" documentId="13_ncr:1_{F591E961-9566-496F-9C56-8AB90864F9DC}" xr6:coauthVersionLast="44" xr6:coauthVersionMax="44" xr10:uidLastSave="{00000000-0000-0000-0000-000000000000}"/>
  <bookViews>
    <workbookView xWindow="255" yWindow="180" windowWidth="28275" windowHeight="14805" xr2:uid="{051B6FFA-D39A-487B-89C9-2B8A7A8B4E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8" i="1" l="1"/>
  <c r="BE42" i="1"/>
  <c r="BE13" i="1"/>
  <c r="BE14" i="1"/>
  <c r="BE29" i="1"/>
  <c r="BE30" i="1"/>
  <c r="BE31" i="1"/>
  <c r="BE36" i="1"/>
  <c r="BE37" i="1"/>
  <c r="BE11" i="1"/>
  <c r="BE12" i="1"/>
  <c r="BE45" i="1"/>
  <c r="BE46" i="1"/>
  <c r="BE47" i="1"/>
  <c r="BE8" i="1"/>
  <c r="BE9" i="1"/>
  <c r="BE10" i="1"/>
  <c r="BE38" i="1"/>
  <c r="BE39" i="1"/>
  <c r="BE40" i="1"/>
  <c r="BE41" i="1"/>
  <c r="BE48" i="1"/>
  <c r="BE22" i="1"/>
  <c r="BE17" i="1"/>
  <c r="BE18" i="1"/>
  <c r="BE19" i="1"/>
  <c r="BE20" i="1"/>
  <c r="BE32" i="1"/>
  <c r="BE33" i="1"/>
  <c r="BE34" i="1"/>
  <c r="BE35" i="1"/>
  <c r="BE15" i="1"/>
  <c r="BE16" i="1"/>
  <c r="BE43" i="1"/>
  <c r="BE44" i="1"/>
  <c r="BE6" i="1"/>
  <c r="BE7" i="1"/>
  <c r="BE4" i="1"/>
  <c r="BE5" i="1"/>
  <c r="BE23" i="1"/>
  <c r="BE24" i="1"/>
  <c r="BE25" i="1"/>
  <c r="BE26" i="1"/>
  <c r="BE27" i="1"/>
  <c r="BE21" i="1"/>
  <c r="BB48" i="1"/>
  <c r="AY48" i="1"/>
  <c r="AV48" i="1"/>
  <c r="AS48" i="1"/>
  <c r="AS8" i="1" l="1"/>
  <c r="AS9" i="1"/>
  <c r="AS10" i="1"/>
  <c r="AS38" i="1"/>
  <c r="AS40" i="1"/>
  <c r="AS41" i="1"/>
  <c r="AV8" i="1"/>
  <c r="AV9" i="1"/>
  <c r="AV10" i="1"/>
  <c r="AV38" i="1"/>
  <c r="AV39" i="1"/>
  <c r="AV40" i="1"/>
  <c r="AV41" i="1"/>
  <c r="AY8" i="1"/>
  <c r="AY9" i="1"/>
  <c r="AY10" i="1"/>
  <c r="AY38" i="1"/>
  <c r="AY39" i="1"/>
  <c r="AY40" i="1"/>
  <c r="AY41" i="1"/>
  <c r="BB8" i="1"/>
  <c r="BB9" i="1"/>
  <c r="BB10" i="1"/>
  <c r="BB38" i="1"/>
  <c r="BB39" i="1"/>
  <c r="BB40" i="1"/>
  <c r="BB41" i="1"/>
  <c r="BB47" i="1"/>
  <c r="AY47" i="1"/>
  <c r="AV47" i="1"/>
  <c r="AS47" i="1"/>
  <c r="AS39" i="1" l="1"/>
  <c r="BB46" i="1"/>
  <c r="AY46" i="1"/>
  <c r="AV46" i="1"/>
  <c r="AS46" i="1"/>
  <c r="BB45" i="1"/>
  <c r="AY45" i="1"/>
  <c r="AV45" i="1"/>
  <c r="AS45" i="1"/>
  <c r="BB12" i="1"/>
  <c r="AY12" i="1"/>
  <c r="AV12" i="1"/>
  <c r="AS12" i="1"/>
  <c r="BB11" i="1"/>
  <c r="AY11" i="1"/>
  <c r="AV11" i="1"/>
  <c r="AS11" i="1"/>
  <c r="BB37" i="1" l="1"/>
  <c r="AY37" i="1"/>
  <c r="AV37" i="1"/>
  <c r="AS37" i="1"/>
  <c r="BB36" i="1"/>
  <c r="AY36" i="1"/>
  <c r="AV36" i="1"/>
  <c r="AS36" i="1"/>
  <c r="BB31" i="1"/>
  <c r="AY31" i="1"/>
  <c r="AV31" i="1"/>
  <c r="AS31" i="1"/>
  <c r="BB30" i="1"/>
  <c r="AY30" i="1"/>
  <c r="AV30" i="1"/>
  <c r="AS30" i="1"/>
  <c r="BB29" i="1" l="1"/>
  <c r="AY29" i="1"/>
  <c r="AV29" i="1"/>
  <c r="AS29" i="1"/>
  <c r="BB14" i="1"/>
  <c r="AY14" i="1"/>
  <c r="AV14" i="1"/>
  <c r="AS14" i="1"/>
  <c r="BB13" i="1"/>
  <c r="AY13" i="1"/>
  <c r="AV13" i="1"/>
  <c r="AS13" i="1"/>
  <c r="BB42" i="1" l="1"/>
  <c r="AY42" i="1"/>
  <c r="AV42" i="1"/>
  <c r="AS42" i="1"/>
  <c r="BB28" i="1" l="1"/>
  <c r="AY28" i="1"/>
  <c r="AV28" i="1"/>
  <c r="AS28" i="1"/>
  <c r="BB27" i="1"/>
  <c r="AY27" i="1"/>
  <c r="AV27" i="1"/>
  <c r="AS27" i="1"/>
  <c r="BB26" i="1" l="1"/>
  <c r="AY26" i="1"/>
  <c r="AV26" i="1"/>
  <c r="AS26" i="1"/>
  <c r="BB25" i="1"/>
  <c r="AY25" i="1"/>
  <c r="AV25" i="1"/>
  <c r="AS25" i="1"/>
  <c r="BB24" i="1" l="1"/>
  <c r="AY24" i="1"/>
  <c r="AV24" i="1"/>
  <c r="AS24" i="1"/>
  <c r="BB23" i="1" l="1"/>
  <c r="AY23" i="1"/>
  <c r="AV23" i="1"/>
  <c r="AS23" i="1"/>
  <c r="BB5" i="1" l="1"/>
  <c r="AY5" i="1"/>
  <c r="AV5" i="1"/>
  <c r="AS5" i="1"/>
  <c r="BB4" i="1" l="1"/>
  <c r="AY4" i="1"/>
  <c r="AV4" i="1"/>
  <c r="AS4" i="1"/>
  <c r="BB7" i="1" l="1"/>
  <c r="AY7" i="1"/>
  <c r="AV7" i="1"/>
  <c r="AS7" i="1"/>
  <c r="BB6" i="1" l="1"/>
  <c r="AY6" i="1"/>
  <c r="AV6" i="1"/>
  <c r="AS6" i="1"/>
  <c r="BB44" i="1" l="1"/>
  <c r="AY44" i="1"/>
  <c r="AV44" i="1"/>
  <c r="AS44" i="1"/>
  <c r="AY43" i="1" l="1"/>
  <c r="BB43" i="1"/>
  <c r="AV43" i="1"/>
  <c r="AS43" i="1"/>
  <c r="BB16" i="1" l="1"/>
  <c r="AY16" i="1"/>
  <c r="AV16" i="1"/>
  <c r="AS16" i="1"/>
  <c r="BB15" i="1" l="1"/>
  <c r="AY15" i="1"/>
  <c r="AV15" i="1"/>
  <c r="AS15" i="1"/>
  <c r="BB35" i="1" l="1"/>
  <c r="AY35" i="1"/>
  <c r="AV35" i="1"/>
  <c r="AS35" i="1"/>
  <c r="BB34" i="1" l="1"/>
  <c r="AY34" i="1"/>
  <c r="AV34" i="1"/>
  <c r="AS34" i="1"/>
  <c r="BB33" i="1" l="1"/>
  <c r="AY33" i="1"/>
  <c r="AV33" i="1"/>
  <c r="AS33" i="1"/>
  <c r="BB32" i="1" l="1"/>
  <c r="AY32" i="1"/>
  <c r="AV32" i="1"/>
  <c r="AS32" i="1"/>
  <c r="BB20" i="1" l="1"/>
  <c r="AY20" i="1"/>
  <c r="AV20" i="1"/>
  <c r="AS20" i="1"/>
  <c r="BB19" i="1" l="1"/>
  <c r="AY19" i="1"/>
  <c r="AV19" i="1"/>
  <c r="AS19" i="1"/>
  <c r="BB22" i="1" l="1"/>
  <c r="BB17" i="1"/>
  <c r="BB18" i="1"/>
  <c r="AY22" i="1"/>
  <c r="AY17" i="1"/>
  <c r="AY18" i="1"/>
  <c r="AV22" i="1"/>
  <c r="AV17" i="1"/>
  <c r="AV18" i="1"/>
  <c r="AS22" i="1"/>
  <c r="AS17" i="1"/>
  <c r="AS18" i="1"/>
  <c r="BB21" i="1"/>
  <c r="AY21" i="1"/>
  <c r="AV21" i="1"/>
  <c r="AS21" i="1"/>
</calcChain>
</file>

<file path=xl/sharedStrings.xml><?xml version="1.0" encoding="utf-8"?>
<sst xmlns="http://schemas.openxmlformats.org/spreadsheetml/2006/main" count="197" uniqueCount="110">
  <si>
    <t>Khomani_San1</t>
  </si>
  <si>
    <t>Khomani_San2</t>
  </si>
  <si>
    <t>N50</t>
  </si>
  <si>
    <t>Reads</t>
  </si>
  <si>
    <t>Ju_hoan_North1</t>
  </si>
  <si>
    <t>ID</t>
  </si>
  <si>
    <t>Longest Contig</t>
  </si>
  <si>
    <t>Ju_hoan_North2</t>
  </si>
  <si>
    <t>Ju_hoan_North3</t>
  </si>
  <si>
    <t>Ju_hoan_North4</t>
  </si>
  <si>
    <t>Size</t>
  </si>
  <si>
    <t>Contigs</t>
  </si>
  <si>
    <t>Pregraph</t>
  </si>
  <si>
    <t>Contig</t>
  </si>
  <si>
    <t>Mbuti1</t>
  </si>
  <si>
    <t>Mbuti2</t>
  </si>
  <si>
    <t>Mbuti3</t>
  </si>
  <si>
    <t>Mbuti4</t>
  </si>
  <si>
    <t>Biaka1</t>
  </si>
  <si>
    <t>Biaka2</t>
  </si>
  <si>
    <t>BantuKenya1</t>
  </si>
  <si>
    <t>BantuKenya2</t>
  </si>
  <si>
    <t>Luhya1</t>
  </si>
  <si>
    <t>Luhya2</t>
  </si>
  <si>
    <t>Luo1</t>
  </si>
  <si>
    <t>Luo2</t>
  </si>
  <si>
    <t>Somali1</t>
  </si>
  <si>
    <t>Gambian1</t>
  </si>
  <si>
    <t>Gambian2</t>
  </si>
  <si>
    <t>Mandenka1</t>
  </si>
  <si>
    <t>Mandenka2</t>
  </si>
  <si>
    <t>Mandenka3</t>
  </si>
  <si>
    <t>Mende1</t>
  </si>
  <si>
    <t>Mende2</t>
  </si>
  <si>
    <t>Esan1</t>
  </si>
  <si>
    <t>Esan2</t>
  </si>
  <si>
    <t>Yoruba1</t>
  </si>
  <si>
    <t>Yoruba2</t>
  </si>
  <si>
    <t>Yoruba3</t>
  </si>
  <si>
    <t>Dinka1</t>
  </si>
  <si>
    <t>Dinka2</t>
  </si>
  <si>
    <t>Dinka3</t>
  </si>
  <si>
    <t>Mozabite1</t>
  </si>
  <si>
    <t>Mozabite2</t>
  </si>
  <si>
    <t>Sex</t>
  </si>
  <si>
    <t>F</t>
  </si>
  <si>
    <t>M</t>
  </si>
  <si>
    <t>Maasai1</t>
  </si>
  <si>
    <t>Maasai2</t>
  </si>
  <si>
    <t>Contigs (&gt;=100 bp)</t>
  </si>
  <si>
    <t>Fully Unaligned Contigs</t>
  </si>
  <si>
    <t>Fully Unaligned Length</t>
  </si>
  <si>
    <t>Partially Unaligned Contigs</t>
  </si>
  <si>
    <t>Partially Unaligned Length</t>
  </si>
  <si>
    <t>Indels</t>
  </si>
  <si>
    <t>Misassemblies</t>
  </si>
  <si>
    <t>Contig Misassemblies</t>
  </si>
  <si>
    <t>Relocations</t>
  </si>
  <si>
    <t>Translocations</t>
  </si>
  <si>
    <t>Inversions</t>
  </si>
  <si>
    <t>Misassembled Contigs</t>
  </si>
  <si>
    <t>Misassembled Contig Length</t>
  </si>
  <si>
    <t>Local Miassemblies</t>
  </si>
  <si>
    <t>Indels (&lt;=5 bp)</t>
  </si>
  <si>
    <t>Indels (&gt;5 bp)</t>
  </si>
  <si>
    <t>Indels Length</t>
  </si>
  <si>
    <t>QUAST</t>
  </si>
  <si>
    <t>Genome Fraction</t>
  </si>
  <si>
    <t>Duplication Ratio</t>
  </si>
  <si>
    <t>Total Aligned Length</t>
  </si>
  <si>
    <t>Insertion Length</t>
  </si>
  <si>
    <t>Deletion Length</t>
  </si>
  <si>
    <t>Unaligned Length</t>
  </si>
  <si>
    <t>Ambiguously Mapped Contigs</t>
  </si>
  <si>
    <t>Ambiguously Mapped Contig Length</t>
  </si>
  <si>
    <t>Covered Bases</t>
  </si>
  <si>
    <t>Mismatches per 1 kb</t>
  </si>
  <si>
    <t>Herero1</t>
  </si>
  <si>
    <t>Herero2</t>
  </si>
  <si>
    <t>Tswana1</t>
  </si>
  <si>
    <t>Tswana2</t>
  </si>
  <si>
    <t>Complete Genes</t>
  </si>
  <si>
    <t>Partial Genes</t>
  </si>
  <si>
    <t>Complete Pseudogenes</t>
  </si>
  <si>
    <t>Partial Pesudogenes</t>
  </si>
  <si>
    <t>Complete ncRNA</t>
  </si>
  <si>
    <t>Partial ncRNA</t>
  </si>
  <si>
    <t>Complete lncRNA</t>
  </si>
  <si>
    <t>Partial lncRNA</t>
  </si>
  <si>
    <t>Coverage</t>
  </si>
  <si>
    <t>Mismatches</t>
  </si>
  <si>
    <t>Bubbles Merged</t>
  </si>
  <si>
    <t>Complete genes</t>
  </si>
  <si>
    <t>K</t>
  </si>
  <si>
    <t>Sahrawi1</t>
  </si>
  <si>
    <t>Sahrawi2</t>
  </si>
  <si>
    <t>NA12878</t>
  </si>
  <si>
    <t>Complete Protein-coding Genes</t>
  </si>
  <si>
    <t>Partial Protein-coding Genes</t>
  </si>
  <si>
    <t>Coverage of Protein-coding Genes</t>
  </si>
  <si>
    <t>Coverage of Pseudogenes</t>
  </si>
  <si>
    <t>Coverage of ncRNA</t>
  </si>
  <si>
    <t>Coverage of lncRNA</t>
  </si>
  <si>
    <t>Unaligned Misassembled Contigs</t>
  </si>
  <si>
    <t>DNA Source</t>
  </si>
  <si>
    <t>Blood</t>
  </si>
  <si>
    <t>Saliva</t>
  </si>
  <si>
    <t>Cell line</t>
  </si>
  <si>
    <r>
      <t xml:space="preserve">Sherman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</t>
    </r>
  </si>
  <si>
    <t>Supplementary Table S1. Summary statistics of assembly and post-assembly evaluation.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</si>
</sst>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10" fontId="0" fillId="0" borderId="4" xfId="0" applyNumberFormat="1" applyBorder="1"/>
    <xf numFmtId="1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1770-70CD-4806-A397-1101D10D50BB}">
  <dimension ref="A1:BE52"/>
  <sheetViews>
    <sheetView tabSelected="1" zoomScaleNormal="100" workbookViewId="0"/>
  </sheetViews>
  <sheetFormatPr defaultRowHeight="15" x14ac:dyDescent="0.25"/>
  <cols>
    <col min="1" max="1" width="15.5703125" style="1" bestFit="1" customWidth="1"/>
    <col min="2" max="2" width="15.5703125" style="1" customWidth="1"/>
    <col min="3" max="3" width="4.140625" style="1" bestFit="1" customWidth="1"/>
    <col min="4" max="4" width="4.140625" style="1" customWidth="1"/>
    <col min="5" max="5" width="11" style="1" bestFit="1" customWidth="1"/>
    <col min="6" max="6" width="15.5703125" style="1" bestFit="1" customWidth="1"/>
    <col min="7" max="7" width="9" style="1" bestFit="1" customWidth="1"/>
    <col min="8" max="8" width="17.42578125" style="1" bestFit="1" customWidth="1"/>
    <col min="9" max="9" width="5" style="1" bestFit="1" customWidth="1"/>
    <col min="10" max="10" width="14.140625" style="1" bestFit="1" customWidth="1"/>
    <col min="11" max="11" width="11" style="1" bestFit="1" customWidth="1"/>
    <col min="12" max="12" width="22.140625" style="29" bestFit="1" customWidth="1"/>
    <col min="13" max="13" width="21.5703125" style="29" bestFit="1" customWidth="1"/>
    <col min="14" max="14" width="25.140625" style="29" bestFit="1" customWidth="1"/>
    <col min="15" max="15" width="24.5703125" style="29" bestFit="1" customWidth="1"/>
    <col min="16" max="16" width="16.5703125" style="29" bestFit="1" customWidth="1"/>
    <col min="17" max="17" width="14.140625" style="29" bestFit="1" customWidth="1"/>
    <col min="18" max="18" width="20.42578125" style="29" bestFit="1" customWidth="1"/>
    <col min="19" max="19" width="11.28515625" style="29" bestFit="1" customWidth="1"/>
    <col min="20" max="20" width="13.85546875" style="29" bestFit="1" customWidth="1"/>
    <col min="21" max="21" width="10.140625" style="29" bestFit="1" customWidth="1"/>
    <col min="22" max="22" width="21" style="29" bestFit="1" customWidth="1"/>
    <col min="23" max="23" width="26.85546875" style="29" bestFit="1" customWidth="1"/>
    <col min="24" max="24" width="18.28515625" style="29" bestFit="1" customWidth="1"/>
    <col min="25" max="25" width="30.85546875" style="29" bestFit="1" customWidth="1"/>
    <col min="26" max="26" width="27.85546875" style="29" bestFit="1" customWidth="1"/>
    <col min="27" max="27" width="33.5703125" style="29" bestFit="1" customWidth="1"/>
    <col min="28" max="28" width="14" style="29" bestFit="1" customWidth="1"/>
    <col min="29" max="29" width="11.5703125" style="29" bestFit="1" customWidth="1"/>
    <col min="30" max="30" width="7" style="29" bestFit="1" customWidth="1"/>
    <col min="31" max="31" width="14.140625" style="29" bestFit="1" customWidth="1"/>
    <col min="32" max="32" width="13.140625" style="29" bestFit="1" customWidth="1"/>
    <col min="33" max="33" width="15.5703125" style="29" bestFit="1" customWidth="1"/>
    <col min="34" max="34" width="15.28515625" style="29" bestFit="1" customWidth="1"/>
    <col min="35" max="35" width="12.85546875" style="29" bestFit="1" customWidth="1"/>
    <col min="36" max="37" width="16.28515625" style="29" bestFit="1" customWidth="1"/>
    <col min="38" max="38" width="19.28515625" style="29" bestFit="1" customWidth="1"/>
    <col min="39" max="39" width="19.42578125" style="29" bestFit="1" customWidth="1"/>
    <col min="40" max="40" width="15.85546875" style="29" bestFit="1" customWidth="1"/>
    <col min="41" max="41" width="12.7109375" style="29" bestFit="1" customWidth="1"/>
    <col min="42" max="42" width="9.28515625" style="29" bestFit="1" customWidth="1"/>
    <col min="43" max="43" width="30" style="1" bestFit="1" customWidth="1"/>
    <col min="44" max="44" width="26.85546875" style="1" bestFit="1" customWidth="1"/>
    <col min="45" max="45" width="31.85546875" style="1" bestFit="1" customWidth="1"/>
    <col min="46" max="46" width="22.42578125" style="1" bestFit="1" customWidth="1"/>
    <col min="47" max="47" width="19.28515625" style="1" bestFit="1" customWidth="1"/>
    <col min="48" max="48" width="24.28515625" style="1" bestFit="1" customWidth="1"/>
    <col min="49" max="49" width="16.140625" style="1" bestFit="1" customWidth="1"/>
    <col min="50" max="50" width="13.140625" style="1" bestFit="1" customWidth="1"/>
    <col min="51" max="51" width="18.140625" style="1" bestFit="1" customWidth="1"/>
    <col min="52" max="52" width="16.7109375" style="1" bestFit="1" customWidth="1"/>
    <col min="53" max="53" width="13.7109375" bestFit="1" customWidth="1"/>
    <col min="54" max="54" width="18.7109375" style="1" bestFit="1" customWidth="1"/>
    <col min="55" max="55" width="15.5703125" bestFit="1" customWidth="1"/>
    <col min="56" max="56" width="12.7109375" bestFit="1" customWidth="1"/>
  </cols>
  <sheetData>
    <row r="1" spans="1:57" x14ac:dyDescent="0.25">
      <c r="A1" s="119" t="s">
        <v>109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</row>
    <row r="2" spans="1:57" x14ac:dyDescent="0.25">
      <c r="A2" s="5"/>
      <c r="B2" s="105"/>
      <c r="C2" s="19"/>
      <c r="D2" s="56"/>
      <c r="E2" s="2" t="s">
        <v>12</v>
      </c>
      <c r="F2" s="117" t="s">
        <v>13</v>
      </c>
      <c r="G2" s="118"/>
      <c r="H2" s="118"/>
      <c r="I2" s="118"/>
      <c r="J2" s="118"/>
      <c r="K2" s="118"/>
      <c r="L2" s="115" t="s">
        <v>66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BB2" s="48"/>
      <c r="BC2" s="115" t="s">
        <v>108</v>
      </c>
      <c r="BD2" s="116"/>
      <c r="BE2" s="116"/>
    </row>
    <row r="3" spans="1:57" x14ac:dyDescent="0.25">
      <c r="A3" s="6" t="s">
        <v>5</v>
      </c>
      <c r="B3" s="6" t="s">
        <v>104</v>
      </c>
      <c r="C3" s="6" t="s">
        <v>44</v>
      </c>
      <c r="D3" s="6" t="s">
        <v>93</v>
      </c>
      <c r="E3" s="6" t="s">
        <v>3</v>
      </c>
      <c r="F3" s="7" t="s">
        <v>91</v>
      </c>
      <c r="G3" s="7" t="s">
        <v>11</v>
      </c>
      <c r="H3" s="7" t="s">
        <v>49</v>
      </c>
      <c r="I3" s="7" t="s">
        <v>2</v>
      </c>
      <c r="J3" s="7" t="s">
        <v>6</v>
      </c>
      <c r="K3" s="6" t="s">
        <v>10</v>
      </c>
      <c r="L3" s="30" t="s">
        <v>50</v>
      </c>
      <c r="M3" s="31" t="s">
        <v>51</v>
      </c>
      <c r="N3" s="31" t="s">
        <v>52</v>
      </c>
      <c r="O3" s="31" t="s">
        <v>53</v>
      </c>
      <c r="P3" s="31" t="s">
        <v>72</v>
      </c>
      <c r="Q3" s="32" t="s">
        <v>55</v>
      </c>
      <c r="R3" s="32" t="s">
        <v>56</v>
      </c>
      <c r="S3" s="32" t="s">
        <v>57</v>
      </c>
      <c r="T3" s="32" t="s">
        <v>58</v>
      </c>
      <c r="U3" s="32" t="s">
        <v>59</v>
      </c>
      <c r="V3" s="32" t="s">
        <v>60</v>
      </c>
      <c r="W3" s="32" t="s">
        <v>61</v>
      </c>
      <c r="X3" s="32" t="s">
        <v>62</v>
      </c>
      <c r="Y3" s="32" t="s">
        <v>103</v>
      </c>
      <c r="Z3" s="32" t="s">
        <v>73</v>
      </c>
      <c r="AA3" s="32" t="s">
        <v>74</v>
      </c>
      <c r="AB3" s="32" t="s">
        <v>75</v>
      </c>
      <c r="AC3" s="32" t="s">
        <v>90</v>
      </c>
      <c r="AD3" s="32" t="s">
        <v>54</v>
      </c>
      <c r="AE3" s="32" t="s">
        <v>63</v>
      </c>
      <c r="AF3" s="32" t="s">
        <v>64</v>
      </c>
      <c r="AG3" s="32" t="s">
        <v>70</v>
      </c>
      <c r="AH3" s="32" t="s">
        <v>71</v>
      </c>
      <c r="AI3" s="32" t="s">
        <v>65</v>
      </c>
      <c r="AJ3" s="31" t="s">
        <v>67</v>
      </c>
      <c r="AK3" s="31" t="s">
        <v>68</v>
      </c>
      <c r="AL3" s="31" t="s">
        <v>76</v>
      </c>
      <c r="AM3" s="31" t="s">
        <v>69</v>
      </c>
      <c r="AN3" s="31" t="s">
        <v>81</v>
      </c>
      <c r="AO3" s="31" t="s">
        <v>82</v>
      </c>
      <c r="AP3" s="31" t="s">
        <v>89</v>
      </c>
      <c r="AQ3" s="39" t="s">
        <v>97</v>
      </c>
      <c r="AR3" s="39" t="s">
        <v>98</v>
      </c>
      <c r="AS3" s="39" t="s">
        <v>99</v>
      </c>
      <c r="AT3" s="39" t="s">
        <v>83</v>
      </c>
      <c r="AU3" s="39" t="s">
        <v>84</v>
      </c>
      <c r="AV3" s="39" t="s">
        <v>100</v>
      </c>
      <c r="AW3" s="39" t="s">
        <v>85</v>
      </c>
      <c r="AX3" s="39" t="s">
        <v>86</v>
      </c>
      <c r="AY3" s="39" t="s">
        <v>101</v>
      </c>
      <c r="AZ3" s="39" t="s">
        <v>87</v>
      </c>
      <c r="BA3" s="31" t="s">
        <v>88</v>
      </c>
      <c r="BB3" s="50" t="s">
        <v>102</v>
      </c>
      <c r="BC3" s="39" t="s">
        <v>92</v>
      </c>
      <c r="BD3" s="39" t="s">
        <v>82</v>
      </c>
      <c r="BE3" s="39" t="s">
        <v>89</v>
      </c>
    </row>
    <row r="4" spans="1:57" x14ac:dyDescent="0.25">
      <c r="A4" s="5" t="s">
        <v>20</v>
      </c>
      <c r="B4" s="105" t="s">
        <v>107</v>
      </c>
      <c r="C4" s="19" t="s">
        <v>46</v>
      </c>
      <c r="D4" s="56">
        <v>69</v>
      </c>
      <c r="E4" s="105">
        <v>1374289086</v>
      </c>
      <c r="F4" s="46">
        <v>1774490</v>
      </c>
      <c r="G4" s="1">
        <v>9017317</v>
      </c>
      <c r="H4" s="1">
        <v>4205969</v>
      </c>
      <c r="I4" s="1">
        <v>2773</v>
      </c>
      <c r="J4" s="1">
        <v>67639</v>
      </c>
      <c r="K4" s="2">
        <v>3112459737</v>
      </c>
      <c r="L4" s="77">
        <v>2492303</v>
      </c>
      <c r="M4" s="77">
        <v>369613936</v>
      </c>
      <c r="N4" s="77">
        <v>83928</v>
      </c>
      <c r="O4" s="77">
        <v>3104021</v>
      </c>
      <c r="P4" s="77">
        <v>372717957</v>
      </c>
      <c r="Q4" s="77">
        <v>1111</v>
      </c>
      <c r="R4" s="77">
        <v>1111</v>
      </c>
      <c r="S4" s="77">
        <v>919</v>
      </c>
      <c r="T4" s="77">
        <v>186</v>
      </c>
      <c r="U4" s="77">
        <v>6</v>
      </c>
      <c r="V4" s="77">
        <v>1101</v>
      </c>
      <c r="W4" s="77">
        <v>4453164</v>
      </c>
      <c r="X4" s="77">
        <v>137</v>
      </c>
      <c r="Y4" s="77">
        <v>18</v>
      </c>
      <c r="Z4" s="77">
        <v>106843</v>
      </c>
      <c r="AA4" s="77">
        <v>101587159</v>
      </c>
      <c r="AB4" s="77">
        <v>2692164331</v>
      </c>
      <c r="AC4" s="77">
        <v>2546979</v>
      </c>
      <c r="AD4" s="77">
        <v>348630</v>
      </c>
      <c r="AE4" s="77">
        <v>300227</v>
      </c>
      <c r="AF4" s="77">
        <v>48403</v>
      </c>
      <c r="AG4" s="77">
        <v>533026</v>
      </c>
      <c r="AH4" s="77">
        <v>775950</v>
      </c>
      <c r="AI4" s="77">
        <v>1308976</v>
      </c>
      <c r="AJ4" s="34">
        <v>0.86958000000000002</v>
      </c>
      <c r="AK4" s="77">
        <v>1.018</v>
      </c>
      <c r="AL4" s="77">
        <v>0.94610000000000005</v>
      </c>
      <c r="AM4" s="77">
        <v>2738036319</v>
      </c>
      <c r="AN4" s="77">
        <v>19471</v>
      </c>
      <c r="AO4" s="77">
        <v>36417</v>
      </c>
      <c r="AP4" s="34">
        <v>0.95152800000000004</v>
      </c>
      <c r="AQ4" s="77">
        <v>1893</v>
      </c>
      <c r="AR4" s="77">
        <v>19108</v>
      </c>
      <c r="AS4" s="34">
        <f t="shared" ref="AS4:AS47" si="0">(AQ4+AR4)/21492</f>
        <v>0.97715428996836029</v>
      </c>
      <c r="AT4" s="77">
        <v>7880</v>
      </c>
      <c r="AU4" s="77">
        <v>5998</v>
      </c>
      <c r="AV4" s="34">
        <f t="shared" ref="AV4:AV47" si="1">(AT4+AU4)/15183</f>
        <v>0.91404860699466506</v>
      </c>
      <c r="AW4" s="77">
        <v>9685</v>
      </c>
      <c r="AX4" s="77">
        <v>11252</v>
      </c>
      <c r="AY4" s="34">
        <f t="shared" ref="AY4:AY47" si="2">(AW4+AX4)/21987</f>
        <v>0.95224450811843364</v>
      </c>
      <c r="AZ4" s="77">
        <v>13</v>
      </c>
      <c r="BA4" s="77">
        <v>59</v>
      </c>
      <c r="BB4" s="73">
        <f t="shared" ref="BB4:BB47" si="3">(AZ4+BA4)/73</f>
        <v>0.98630136986301364</v>
      </c>
      <c r="BC4" s="79">
        <v>3</v>
      </c>
      <c r="BD4" s="79">
        <v>332</v>
      </c>
      <c r="BE4" s="108">
        <f t="shared" ref="BE4:BE47" si="4">(BC4+BD4)/345</f>
        <v>0.97101449275362317</v>
      </c>
    </row>
    <row r="5" spans="1:57" x14ac:dyDescent="0.25">
      <c r="A5" s="5" t="s">
        <v>21</v>
      </c>
      <c r="B5" s="105" t="s">
        <v>107</v>
      </c>
      <c r="C5" s="19" t="s">
        <v>45</v>
      </c>
      <c r="D5" s="56">
        <v>65</v>
      </c>
      <c r="E5" s="105">
        <v>2071474432</v>
      </c>
      <c r="F5" s="46">
        <v>1812129</v>
      </c>
      <c r="G5" s="1">
        <v>10991570</v>
      </c>
      <c r="H5" s="1">
        <v>4101187</v>
      </c>
      <c r="I5" s="1">
        <v>2775</v>
      </c>
      <c r="J5" s="1">
        <v>48831</v>
      </c>
      <c r="K5" s="2">
        <v>3054208765</v>
      </c>
      <c r="L5" s="106">
        <v>2439948</v>
      </c>
      <c r="M5" s="29">
        <v>353780245</v>
      </c>
      <c r="N5" s="106">
        <v>200159</v>
      </c>
      <c r="O5" s="29">
        <v>6408853</v>
      </c>
      <c r="P5" s="29">
        <v>360189098</v>
      </c>
      <c r="Q5" s="29">
        <v>925</v>
      </c>
      <c r="R5" s="29">
        <v>925</v>
      </c>
      <c r="S5" s="29">
        <v>837</v>
      </c>
      <c r="T5" s="29">
        <v>82</v>
      </c>
      <c r="U5" s="29">
        <v>6</v>
      </c>
      <c r="V5" s="29">
        <v>914</v>
      </c>
      <c r="W5" s="29">
        <v>3741337</v>
      </c>
      <c r="X5" s="29">
        <v>134</v>
      </c>
      <c r="Y5" s="29">
        <v>14</v>
      </c>
      <c r="Z5" s="29">
        <v>98572</v>
      </c>
      <c r="AA5" s="29">
        <v>96221346</v>
      </c>
      <c r="AB5" s="29">
        <v>2654612054</v>
      </c>
      <c r="AC5" s="29">
        <v>2527699</v>
      </c>
      <c r="AD5" s="29">
        <v>340326</v>
      </c>
      <c r="AE5" s="29">
        <v>296331</v>
      </c>
      <c r="AF5" s="29">
        <v>43995</v>
      </c>
      <c r="AG5" s="29">
        <v>499480</v>
      </c>
      <c r="AH5" s="29">
        <v>714129</v>
      </c>
      <c r="AI5" s="29">
        <v>1213609</v>
      </c>
      <c r="AJ5" s="34">
        <v>0.85745000000000005</v>
      </c>
      <c r="AK5" s="29">
        <v>1.0149999999999999</v>
      </c>
      <c r="AL5" s="106">
        <v>0.95220000000000005</v>
      </c>
      <c r="AM5" s="29">
        <v>2691679211</v>
      </c>
      <c r="AN5" s="29">
        <v>19385</v>
      </c>
      <c r="AO5" s="29">
        <v>36101</v>
      </c>
      <c r="AP5" s="34">
        <v>0.94468399999999997</v>
      </c>
      <c r="AQ5" s="106">
        <v>1927</v>
      </c>
      <c r="AR5" s="106">
        <v>19026</v>
      </c>
      <c r="AS5" s="34">
        <f t="shared" si="0"/>
        <v>0.97492090080029781</v>
      </c>
      <c r="AT5" s="106">
        <v>7788</v>
      </c>
      <c r="AU5" s="106">
        <v>5798</v>
      </c>
      <c r="AV5" s="34">
        <f t="shared" si="1"/>
        <v>0.89481657116511892</v>
      </c>
      <c r="AW5" s="106">
        <v>9662</v>
      </c>
      <c r="AX5" s="106">
        <v>11213</v>
      </c>
      <c r="AY5" s="34">
        <f t="shared" si="2"/>
        <v>0.94942466002637926</v>
      </c>
      <c r="AZ5" s="106">
        <v>8</v>
      </c>
      <c r="BA5" s="106">
        <v>64</v>
      </c>
      <c r="BB5" s="73">
        <f t="shared" si="3"/>
        <v>0.98630136986301364</v>
      </c>
      <c r="BC5" s="79">
        <v>3</v>
      </c>
      <c r="BD5" s="79">
        <v>332</v>
      </c>
      <c r="BE5" s="108">
        <f t="shared" si="4"/>
        <v>0.97101449275362317</v>
      </c>
    </row>
    <row r="6" spans="1:57" x14ac:dyDescent="0.25">
      <c r="A6" s="5" t="s">
        <v>18</v>
      </c>
      <c r="B6" s="105" t="s">
        <v>107</v>
      </c>
      <c r="C6" s="19" t="s">
        <v>46</v>
      </c>
      <c r="D6" s="56">
        <v>67</v>
      </c>
      <c r="E6" s="105">
        <v>2438544676</v>
      </c>
      <c r="F6" s="46">
        <v>1887619</v>
      </c>
      <c r="G6" s="1">
        <v>10724358</v>
      </c>
      <c r="H6" s="1">
        <v>4291640</v>
      </c>
      <c r="I6" s="1">
        <v>2684</v>
      </c>
      <c r="J6" s="1">
        <v>64407</v>
      </c>
      <c r="K6" s="2">
        <v>3106970899</v>
      </c>
      <c r="L6" s="29">
        <v>2562294</v>
      </c>
      <c r="M6" s="29">
        <v>375950147</v>
      </c>
      <c r="N6" s="29">
        <v>196900</v>
      </c>
      <c r="O6" s="29">
        <v>6279740</v>
      </c>
      <c r="P6" s="29">
        <v>382229887</v>
      </c>
      <c r="Q6" s="29">
        <v>1047</v>
      </c>
      <c r="R6" s="29">
        <v>1047</v>
      </c>
      <c r="S6" s="29">
        <v>943</v>
      </c>
      <c r="T6" s="29">
        <v>96</v>
      </c>
      <c r="U6" s="29">
        <v>8</v>
      </c>
      <c r="V6" s="29">
        <v>1033</v>
      </c>
      <c r="W6" s="29">
        <v>4205860</v>
      </c>
      <c r="X6" s="29">
        <v>137</v>
      </c>
      <c r="Y6" s="29">
        <v>23</v>
      </c>
      <c r="Z6" s="29">
        <v>106287</v>
      </c>
      <c r="AA6" s="29">
        <v>100890607</v>
      </c>
      <c r="AB6" s="29">
        <v>2678619385</v>
      </c>
      <c r="AC6" s="29">
        <v>2700419</v>
      </c>
      <c r="AD6" s="29">
        <v>363558</v>
      </c>
      <c r="AE6" s="29">
        <v>315479</v>
      </c>
      <c r="AF6" s="29">
        <v>48079</v>
      </c>
      <c r="AG6" s="29">
        <v>545076</v>
      </c>
      <c r="AH6" s="29">
        <v>769843</v>
      </c>
      <c r="AI6" s="29">
        <v>1314919</v>
      </c>
      <c r="AJ6" s="34">
        <v>0.86519999999999997</v>
      </c>
      <c r="AK6" s="29">
        <v>1.0169999999999999</v>
      </c>
      <c r="AL6" s="106">
        <v>1.0081</v>
      </c>
      <c r="AM6" s="29">
        <v>2722398310</v>
      </c>
      <c r="AN6" s="29">
        <v>19473</v>
      </c>
      <c r="AO6" s="29">
        <v>36299</v>
      </c>
      <c r="AP6" s="34">
        <v>0.94955299999999998</v>
      </c>
      <c r="AQ6" s="1">
        <v>1974</v>
      </c>
      <c r="AR6" s="1">
        <v>19009</v>
      </c>
      <c r="AS6" s="40">
        <f t="shared" si="0"/>
        <v>0.97631676903033682</v>
      </c>
      <c r="AT6" s="1">
        <v>7853</v>
      </c>
      <c r="AU6" s="1">
        <v>5997</v>
      </c>
      <c r="AV6" s="40">
        <f t="shared" si="1"/>
        <v>0.91220443917539351</v>
      </c>
      <c r="AW6" s="1">
        <v>9636</v>
      </c>
      <c r="AX6" s="1">
        <v>11231</v>
      </c>
      <c r="AY6" s="40">
        <f t="shared" si="2"/>
        <v>0.94906080865966258</v>
      </c>
      <c r="AZ6" s="1">
        <v>10</v>
      </c>
      <c r="BA6" s="1">
        <v>62</v>
      </c>
      <c r="BB6" s="51">
        <f t="shared" si="3"/>
        <v>0.98630136986301364</v>
      </c>
      <c r="BC6" s="49">
        <v>3</v>
      </c>
      <c r="BD6" s="49">
        <v>332</v>
      </c>
      <c r="BE6" s="108">
        <f t="shared" si="4"/>
        <v>0.97101449275362317</v>
      </c>
    </row>
    <row r="7" spans="1:57" x14ac:dyDescent="0.25">
      <c r="A7" s="5" t="s">
        <v>19</v>
      </c>
      <c r="B7" s="105" t="s">
        <v>107</v>
      </c>
      <c r="C7" s="19" t="s">
        <v>46</v>
      </c>
      <c r="D7" s="56">
        <v>65</v>
      </c>
      <c r="E7" s="105">
        <v>2404038772</v>
      </c>
      <c r="F7" s="46">
        <v>1929473</v>
      </c>
      <c r="G7" s="1">
        <v>11777631</v>
      </c>
      <c r="H7" s="1">
        <v>4359350</v>
      </c>
      <c r="I7" s="1">
        <v>2646</v>
      </c>
      <c r="J7" s="1">
        <v>57571</v>
      </c>
      <c r="K7" s="5">
        <v>3097246357</v>
      </c>
      <c r="L7" s="106">
        <v>2635511</v>
      </c>
      <c r="M7" s="29">
        <v>381977579</v>
      </c>
      <c r="N7" s="29">
        <v>190845</v>
      </c>
      <c r="O7" s="29">
        <v>6274650</v>
      </c>
      <c r="P7" s="29">
        <v>388252229</v>
      </c>
      <c r="Q7" s="29">
        <v>958</v>
      </c>
      <c r="R7" s="29">
        <v>958</v>
      </c>
      <c r="S7" s="29">
        <v>887</v>
      </c>
      <c r="T7" s="29">
        <v>67</v>
      </c>
      <c r="U7" s="29">
        <v>4</v>
      </c>
      <c r="V7" s="29">
        <v>950</v>
      </c>
      <c r="W7" s="29">
        <v>3747804</v>
      </c>
      <c r="X7" s="29">
        <v>156</v>
      </c>
      <c r="Y7" s="29">
        <v>20</v>
      </c>
      <c r="Z7" s="29">
        <v>104742</v>
      </c>
      <c r="AA7" s="29">
        <v>99781523</v>
      </c>
      <c r="AB7" s="29">
        <v>2666809469</v>
      </c>
      <c r="AC7" s="29">
        <v>2672837</v>
      </c>
      <c r="AD7" s="29">
        <v>356894</v>
      </c>
      <c r="AE7" s="29">
        <v>311464</v>
      </c>
      <c r="AF7" s="29">
        <v>45430</v>
      </c>
      <c r="AG7" s="29">
        <v>523470</v>
      </c>
      <c r="AH7" s="29">
        <v>732839</v>
      </c>
      <c r="AI7" s="29">
        <v>1256309</v>
      </c>
      <c r="AJ7" s="34">
        <v>0.86138999999999999</v>
      </c>
      <c r="AK7" s="29">
        <v>1.016</v>
      </c>
      <c r="AL7" s="106">
        <v>1.0023</v>
      </c>
      <c r="AM7" s="29">
        <v>2706780302</v>
      </c>
      <c r="AN7" s="29">
        <v>19332</v>
      </c>
      <c r="AO7" s="29">
        <v>36462</v>
      </c>
      <c r="AP7" s="34">
        <v>0.94989999999999997</v>
      </c>
      <c r="AQ7" s="106">
        <v>2009</v>
      </c>
      <c r="AR7" s="106">
        <v>18966</v>
      </c>
      <c r="AS7" s="34">
        <f t="shared" si="0"/>
        <v>0.97594453750232646</v>
      </c>
      <c r="AT7" s="106">
        <v>7719</v>
      </c>
      <c r="AU7" s="106">
        <v>6145</v>
      </c>
      <c r="AV7" s="34">
        <f t="shared" si="1"/>
        <v>0.91312652308502928</v>
      </c>
      <c r="AW7" s="106">
        <v>9595</v>
      </c>
      <c r="AX7" s="106">
        <v>11288</v>
      </c>
      <c r="AY7" s="34">
        <f t="shared" si="2"/>
        <v>0.94978851139309595</v>
      </c>
      <c r="AZ7" s="106">
        <v>9</v>
      </c>
      <c r="BA7" s="106">
        <v>63</v>
      </c>
      <c r="BB7" s="73">
        <f t="shared" si="3"/>
        <v>0.98630136986301364</v>
      </c>
      <c r="BC7" s="106">
        <v>4</v>
      </c>
      <c r="BD7" s="106">
        <v>331</v>
      </c>
      <c r="BE7" s="108">
        <f t="shared" si="4"/>
        <v>0.97101449275362317</v>
      </c>
    </row>
    <row r="8" spans="1:57" x14ac:dyDescent="0.25">
      <c r="A8" s="5" t="s">
        <v>39</v>
      </c>
      <c r="B8" s="105" t="s">
        <v>106</v>
      </c>
      <c r="C8" s="19" t="s">
        <v>46</v>
      </c>
      <c r="D8" s="56">
        <v>65</v>
      </c>
      <c r="E8" s="105">
        <v>1274343510</v>
      </c>
      <c r="F8" s="46">
        <v>1795222</v>
      </c>
      <c r="G8" s="1">
        <v>10663012</v>
      </c>
      <c r="H8" s="1">
        <v>4915332</v>
      </c>
      <c r="I8" s="1">
        <v>2436</v>
      </c>
      <c r="J8" s="1">
        <v>240304</v>
      </c>
      <c r="K8" s="9">
        <v>3398379465</v>
      </c>
      <c r="L8" s="29">
        <v>3214701</v>
      </c>
      <c r="M8" s="29">
        <v>684279223</v>
      </c>
      <c r="N8" s="29">
        <v>82204</v>
      </c>
      <c r="O8" s="29">
        <v>2988976</v>
      </c>
      <c r="P8" s="29">
        <v>687268199</v>
      </c>
      <c r="Q8" s="29">
        <v>1090</v>
      </c>
      <c r="R8" s="29">
        <v>1090</v>
      </c>
      <c r="S8" s="29">
        <v>922</v>
      </c>
      <c r="T8" s="29">
        <v>161</v>
      </c>
      <c r="U8" s="29">
        <v>7</v>
      </c>
      <c r="V8" s="29">
        <v>1075</v>
      </c>
      <c r="W8" s="29">
        <v>4429101</v>
      </c>
      <c r="X8" s="29">
        <v>143</v>
      </c>
      <c r="Y8" s="29">
        <v>16</v>
      </c>
      <c r="Z8" s="29">
        <v>104273</v>
      </c>
      <c r="AA8" s="29">
        <v>100227184</v>
      </c>
      <c r="AB8" s="29">
        <v>2671746990</v>
      </c>
      <c r="AC8" s="29">
        <v>2494041</v>
      </c>
      <c r="AD8" s="29">
        <v>340086</v>
      </c>
      <c r="AE8" s="29">
        <v>293137</v>
      </c>
      <c r="AF8" s="29">
        <v>46949</v>
      </c>
      <c r="AG8" s="29">
        <v>514558</v>
      </c>
      <c r="AH8" s="29">
        <v>752229</v>
      </c>
      <c r="AI8" s="29">
        <v>1266787</v>
      </c>
      <c r="AJ8" s="34">
        <v>0.86297999999999997</v>
      </c>
      <c r="AK8" s="29">
        <v>1.0149999999999999</v>
      </c>
      <c r="AL8" s="106">
        <v>0.9335</v>
      </c>
      <c r="AM8" s="29">
        <v>2709446473</v>
      </c>
      <c r="AN8" s="29">
        <v>19355</v>
      </c>
      <c r="AO8" s="29">
        <v>36505</v>
      </c>
      <c r="AP8" s="34">
        <v>0.95105099999999998</v>
      </c>
      <c r="AQ8" s="1">
        <v>1879</v>
      </c>
      <c r="AR8" s="1">
        <v>19138</v>
      </c>
      <c r="AS8" s="40">
        <f t="shared" si="0"/>
        <v>0.97789875302438112</v>
      </c>
      <c r="AT8" s="1">
        <v>7823</v>
      </c>
      <c r="AU8" s="1">
        <v>6037</v>
      </c>
      <c r="AV8" s="40">
        <f t="shared" si="1"/>
        <v>0.91286307053941906</v>
      </c>
      <c r="AW8" s="1">
        <v>9643</v>
      </c>
      <c r="AX8" s="1">
        <v>11268</v>
      </c>
      <c r="AY8" s="40">
        <f t="shared" si="2"/>
        <v>0.95106199117660439</v>
      </c>
      <c r="AZ8" s="1">
        <v>10</v>
      </c>
      <c r="BA8" s="106">
        <v>62</v>
      </c>
      <c r="BB8" s="51">
        <f t="shared" si="3"/>
        <v>0.98630136986301364</v>
      </c>
      <c r="BC8" s="79">
        <v>4</v>
      </c>
      <c r="BD8" s="79">
        <v>333</v>
      </c>
      <c r="BE8" s="108">
        <f t="shared" si="4"/>
        <v>0.97681159420289854</v>
      </c>
    </row>
    <row r="9" spans="1:57" x14ac:dyDescent="0.25">
      <c r="A9" s="5" t="s">
        <v>40</v>
      </c>
      <c r="B9" s="105" t="s">
        <v>106</v>
      </c>
      <c r="C9" s="19" t="s">
        <v>46</v>
      </c>
      <c r="D9" s="56">
        <v>61</v>
      </c>
      <c r="E9" s="105">
        <v>1266719116</v>
      </c>
      <c r="F9" s="46">
        <v>1914167</v>
      </c>
      <c r="G9" s="1">
        <v>12674246</v>
      </c>
      <c r="H9" s="1">
        <v>5289255</v>
      </c>
      <c r="I9" s="1">
        <v>2284</v>
      </c>
      <c r="J9" s="1">
        <v>172311</v>
      </c>
      <c r="K9" s="4">
        <v>3411809139</v>
      </c>
      <c r="L9" s="29">
        <v>3586382</v>
      </c>
      <c r="M9" s="29">
        <v>732575964</v>
      </c>
      <c r="N9" s="29">
        <v>79691</v>
      </c>
      <c r="O9" s="29">
        <v>2882797</v>
      </c>
      <c r="P9" s="29">
        <v>735458761</v>
      </c>
      <c r="Q9" s="29">
        <v>1000</v>
      </c>
      <c r="R9" s="29">
        <v>1000</v>
      </c>
      <c r="S9" s="29">
        <v>878</v>
      </c>
      <c r="T9" s="29">
        <v>118</v>
      </c>
      <c r="U9" s="29">
        <v>4</v>
      </c>
      <c r="V9" s="29">
        <v>995</v>
      </c>
      <c r="W9" s="29">
        <v>3787760</v>
      </c>
      <c r="X9" s="29">
        <v>127</v>
      </c>
      <c r="Y9" s="29">
        <v>11</v>
      </c>
      <c r="Z9" s="29">
        <v>101615</v>
      </c>
      <c r="AA9" s="29">
        <v>98213974</v>
      </c>
      <c r="AB9" s="29">
        <v>2643428291</v>
      </c>
      <c r="AC9" s="29">
        <v>2457176</v>
      </c>
      <c r="AD9" s="29">
        <v>330850</v>
      </c>
      <c r="AE9" s="29">
        <v>286505</v>
      </c>
      <c r="AF9" s="29">
        <v>44345</v>
      </c>
      <c r="AG9" s="29">
        <v>494460</v>
      </c>
      <c r="AH9" s="29">
        <v>709839</v>
      </c>
      <c r="AI9" s="29">
        <v>1204299</v>
      </c>
      <c r="AJ9" s="34">
        <v>0.85382999999999998</v>
      </c>
      <c r="AK9" s="29">
        <v>1.012</v>
      </c>
      <c r="AL9" s="106">
        <v>0.92949999999999999</v>
      </c>
      <c r="AM9" s="29">
        <v>2674782312</v>
      </c>
      <c r="AN9" s="29">
        <v>19017</v>
      </c>
      <c r="AO9" s="29">
        <v>36706</v>
      </c>
      <c r="AP9" s="34">
        <v>0.94871899999999998</v>
      </c>
      <c r="AQ9" s="1">
        <v>1880</v>
      </c>
      <c r="AR9" s="1">
        <v>19125</v>
      </c>
      <c r="AS9" s="40">
        <f t="shared" si="0"/>
        <v>0.97734040573236558</v>
      </c>
      <c r="AT9" s="1">
        <v>7543</v>
      </c>
      <c r="AU9" s="1">
        <v>6239</v>
      </c>
      <c r="AV9" s="40">
        <f t="shared" si="1"/>
        <v>0.90772574590001975</v>
      </c>
      <c r="AW9" s="1">
        <v>9585</v>
      </c>
      <c r="AX9" s="1">
        <v>11279</v>
      </c>
      <c r="AY9" s="40">
        <f t="shared" si="2"/>
        <v>0.94892436439714378</v>
      </c>
      <c r="AZ9" s="1">
        <v>9</v>
      </c>
      <c r="BA9" s="106">
        <v>63</v>
      </c>
      <c r="BB9" s="51">
        <f t="shared" si="3"/>
        <v>0.98630136986301364</v>
      </c>
      <c r="BC9" s="79">
        <v>1</v>
      </c>
      <c r="BD9" s="79">
        <v>330</v>
      </c>
      <c r="BE9" s="108">
        <f t="shared" si="4"/>
        <v>0.95942028985507244</v>
      </c>
    </row>
    <row r="10" spans="1:57" x14ac:dyDescent="0.25">
      <c r="A10" s="5" t="s">
        <v>41</v>
      </c>
      <c r="B10" s="105" t="s">
        <v>106</v>
      </c>
      <c r="C10" s="19" t="s">
        <v>46</v>
      </c>
      <c r="D10" s="56">
        <v>65</v>
      </c>
      <c r="E10" s="105">
        <v>1305418230</v>
      </c>
      <c r="F10" s="46">
        <v>1700095</v>
      </c>
      <c r="G10" s="1">
        <v>10820198</v>
      </c>
      <c r="H10" s="1">
        <v>4832947</v>
      </c>
      <c r="I10" s="1">
        <v>2293</v>
      </c>
      <c r="J10" s="1">
        <v>100145</v>
      </c>
      <c r="K10" s="10">
        <v>3261912623</v>
      </c>
      <c r="L10" s="29">
        <v>3033773</v>
      </c>
      <c r="M10" s="29">
        <v>560565367</v>
      </c>
      <c r="N10" s="29">
        <v>85009</v>
      </c>
      <c r="O10" s="29">
        <v>2940467</v>
      </c>
      <c r="P10" s="29">
        <v>563505834</v>
      </c>
      <c r="Q10" s="29">
        <v>1228</v>
      </c>
      <c r="R10" s="29">
        <v>1228</v>
      </c>
      <c r="S10" s="29">
        <v>961</v>
      </c>
      <c r="T10" s="29">
        <v>260</v>
      </c>
      <c r="U10" s="29">
        <v>7</v>
      </c>
      <c r="V10" s="29">
        <v>1217</v>
      </c>
      <c r="W10" s="29">
        <v>4400786</v>
      </c>
      <c r="X10" s="29">
        <v>117</v>
      </c>
      <c r="Y10" s="29">
        <v>14</v>
      </c>
      <c r="Z10" s="29">
        <v>107812</v>
      </c>
      <c r="AA10" s="29">
        <v>99839517</v>
      </c>
      <c r="AB10" s="29">
        <v>2657221055</v>
      </c>
      <c r="AC10" s="29">
        <v>2488557</v>
      </c>
      <c r="AD10" s="29">
        <v>345235</v>
      </c>
      <c r="AE10" s="29">
        <v>298153</v>
      </c>
      <c r="AF10" s="29">
        <v>47082</v>
      </c>
      <c r="AG10" s="29">
        <v>504673</v>
      </c>
      <c r="AH10" s="29">
        <v>746217</v>
      </c>
      <c r="AI10" s="29">
        <v>1250890</v>
      </c>
      <c r="AJ10" s="34">
        <v>0.85829</v>
      </c>
      <c r="AK10" s="29">
        <v>1.0149999999999999</v>
      </c>
      <c r="AL10" s="106">
        <v>0.9365</v>
      </c>
      <c r="AM10" s="29">
        <v>2696854691</v>
      </c>
      <c r="AN10" s="29">
        <v>17853</v>
      </c>
      <c r="AO10" s="29">
        <v>37823</v>
      </c>
      <c r="AP10" s="34">
        <v>0.94791899999999996</v>
      </c>
      <c r="AQ10" s="1">
        <v>1330</v>
      </c>
      <c r="AR10" s="1">
        <v>19675</v>
      </c>
      <c r="AS10" s="40">
        <f t="shared" si="0"/>
        <v>0.97734040573236558</v>
      </c>
      <c r="AT10" s="1">
        <v>7540</v>
      </c>
      <c r="AU10" s="1">
        <v>6277</v>
      </c>
      <c r="AV10" s="40">
        <f t="shared" si="1"/>
        <v>0.91003095567410919</v>
      </c>
      <c r="AW10" s="1">
        <v>8978</v>
      </c>
      <c r="AX10" s="1">
        <v>11804</v>
      </c>
      <c r="AY10" s="40">
        <f t="shared" si="2"/>
        <v>0.94519488788829764</v>
      </c>
      <c r="AZ10" s="1">
        <v>5</v>
      </c>
      <c r="BA10" s="106">
        <v>67</v>
      </c>
      <c r="BB10" s="51">
        <f t="shared" si="3"/>
        <v>0.98630136986301364</v>
      </c>
      <c r="BC10" s="79">
        <v>4</v>
      </c>
      <c r="BD10" s="79">
        <v>332</v>
      </c>
      <c r="BE10" s="108">
        <f t="shared" si="4"/>
        <v>0.97391304347826091</v>
      </c>
    </row>
    <row r="11" spans="1:57" x14ac:dyDescent="0.25">
      <c r="A11" s="5" t="s">
        <v>34</v>
      </c>
      <c r="B11" s="105" t="s">
        <v>107</v>
      </c>
      <c r="C11" s="19" t="s">
        <v>46</v>
      </c>
      <c r="D11" s="56">
        <v>65</v>
      </c>
      <c r="E11" s="105">
        <v>1946156404</v>
      </c>
      <c r="F11" s="46">
        <v>1677869</v>
      </c>
      <c r="G11" s="1">
        <v>10814257</v>
      </c>
      <c r="H11" s="1">
        <v>4101331</v>
      </c>
      <c r="I11" s="1">
        <v>2613</v>
      </c>
      <c r="J11" s="1">
        <v>53671</v>
      </c>
      <c r="K11" s="12">
        <v>3057027236</v>
      </c>
      <c r="L11" s="29">
        <v>2347574</v>
      </c>
      <c r="M11" s="29">
        <v>339932863</v>
      </c>
      <c r="N11" s="29">
        <v>209967</v>
      </c>
      <c r="O11" s="29">
        <v>6543835</v>
      </c>
      <c r="P11" s="29">
        <v>346476698</v>
      </c>
      <c r="Q11" s="29">
        <v>1064</v>
      </c>
      <c r="R11" s="29">
        <v>1064</v>
      </c>
      <c r="S11" s="29">
        <v>913</v>
      </c>
      <c r="T11" s="29">
        <v>147</v>
      </c>
      <c r="U11" s="29">
        <v>4</v>
      </c>
      <c r="V11" s="29">
        <v>1052</v>
      </c>
      <c r="W11" s="29">
        <v>3787947</v>
      </c>
      <c r="X11" s="29">
        <v>142</v>
      </c>
      <c r="Y11" s="29">
        <v>16</v>
      </c>
      <c r="Z11" s="29">
        <v>105736</v>
      </c>
      <c r="AA11" s="29">
        <v>100082788</v>
      </c>
      <c r="AB11" s="29">
        <v>2667055351</v>
      </c>
      <c r="AC11" s="29">
        <v>2555701</v>
      </c>
      <c r="AD11" s="29">
        <v>353354</v>
      </c>
      <c r="AE11" s="29">
        <v>306777</v>
      </c>
      <c r="AF11" s="29">
        <v>46577</v>
      </c>
      <c r="AG11" s="29">
        <v>521509</v>
      </c>
      <c r="AH11" s="29">
        <v>747392</v>
      </c>
      <c r="AI11" s="29">
        <v>1268901</v>
      </c>
      <c r="AJ11" s="34">
        <v>0.86146999999999996</v>
      </c>
      <c r="AK11" s="29">
        <v>1.016</v>
      </c>
      <c r="AL11" s="106">
        <v>0.95820000000000005</v>
      </c>
      <c r="AM11" s="29">
        <v>2708237414</v>
      </c>
      <c r="AN11" s="29">
        <v>18874</v>
      </c>
      <c r="AO11" s="29">
        <v>36883</v>
      </c>
      <c r="AP11" s="34">
        <v>0.94929799999999998</v>
      </c>
      <c r="AQ11" s="1">
        <v>1723</v>
      </c>
      <c r="AR11" s="1">
        <v>19267</v>
      </c>
      <c r="AS11" s="40">
        <f t="shared" si="0"/>
        <v>0.97664247161734596</v>
      </c>
      <c r="AT11" s="1">
        <v>7616</v>
      </c>
      <c r="AU11" s="1">
        <v>6171</v>
      </c>
      <c r="AV11" s="40">
        <f t="shared" si="1"/>
        <v>0.90805506158203253</v>
      </c>
      <c r="AW11" s="1">
        <v>9529</v>
      </c>
      <c r="AX11" s="1">
        <v>11379</v>
      </c>
      <c r="AY11" s="40">
        <f t="shared" si="2"/>
        <v>0.9509255469140856</v>
      </c>
      <c r="AZ11" s="1">
        <v>6</v>
      </c>
      <c r="BA11" s="106">
        <v>66</v>
      </c>
      <c r="BB11" s="51">
        <f t="shared" si="3"/>
        <v>0.98630136986301364</v>
      </c>
      <c r="BC11" s="79">
        <v>2</v>
      </c>
      <c r="BD11" s="79">
        <v>335</v>
      </c>
      <c r="BE11" s="108">
        <f t="shared" si="4"/>
        <v>0.97681159420289854</v>
      </c>
    </row>
    <row r="12" spans="1:57" x14ac:dyDescent="0.25">
      <c r="A12" s="5" t="s">
        <v>35</v>
      </c>
      <c r="B12" s="105" t="s">
        <v>107</v>
      </c>
      <c r="C12" s="19" t="s">
        <v>45</v>
      </c>
      <c r="D12" s="56">
        <v>65</v>
      </c>
      <c r="E12" s="105">
        <v>2287095276</v>
      </c>
      <c r="F12" s="46">
        <v>1851274</v>
      </c>
      <c r="G12" s="1">
        <v>11483024</v>
      </c>
      <c r="H12" s="1">
        <v>4169343</v>
      </c>
      <c r="I12" s="1">
        <v>2772</v>
      </c>
      <c r="J12" s="1">
        <v>63872</v>
      </c>
      <c r="K12" s="13">
        <v>3061544868</v>
      </c>
      <c r="L12" s="29">
        <v>2508290</v>
      </c>
      <c r="M12" s="29">
        <v>363009647</v>
      </c>
      <c r="N12" s="29">
        <v>188765</v>
      </c>
      <c r="O12" s="29">
        <v>6021939</v>
      </c>
      <c r="P12" s="29">
        <v>369031586</v>
      </c>
      <c r="Q12" s="29">
        <v>926</v>
      </c>
      <c r="R12" s="29">
        <v>926</v>
      </c>
      <c r="S12" s="29">
        <v>834</v>
      </c>
      <c r="T12" s="29">
        <v>88</v>
      </c>
      <c r="U12" s="29">
        <v>4</v>
      </c>
      <c r="V12" s="29">
        <v>917</v>
      </c>
      <c r="W12" s="29">
        <v>3650858</v>
      </c>
      <c r="X12" s="29">
        <v>132</v>
      </c>
      <c r="Y12" s="29">
        <v>16</v>
      </c>
      <c r="Z12" s="29">
        <v>97627</v>
      </c>
      <c r="AA12" s="29">
        <v>95568929</v>
      </c>
      <c r="AB12" s="29">
        <v>2652875717</v>
      </c>
      <c r="AC12" s="29">
        <v>2525729</v>
      </c>
      <c r="AD12" s="29">
        <v>341227</v>
      </c>
      <c r="AE12" s="29">
        <v>297509</v>
      </c>
      <c r="AF12" s="29">
        <v>43718</v>
      </c>
      <c r="AG12" s="29">
        <v>497026</v>
      </c>
      <c r="AH12" s="29">
        <v>716259</v>
      </c>
      <c r="AI12" s="29">
        <v>1213285</v>
      </c>
      <c r="AJ12" s="34">
        <v>0.85689000000000004</v>
      </c>
      <c r="AK12" s="29">
        <v>1.0149999999999999</v>
      </c>
      <c r="AL12" s="106">
        <v>0.95209999999999995</v>
      </c>
      <c r="AM12" s="29">
        <v>2690276601</v>
      </c>
      <c r="AN12" s="29">
        <v>19492</v>
      </c>
      <c r="AO12" s="29">
        <v>35961</v>
      </c>
      <c r="AP12" s="34">
        <v>0.94412200000000002</v>
      </c>
      <c r="AQ12" s="1">
        <v>1988</v>
      </c>
      <c r="AR12" s="1">
        <v>18974</v>
      </c>
      <c r="AS12" s="40">
        <f t="shared" si="0"/>
        <v>0.97533966126930949</v>
      </c>
      <c r="AT12" s="1">
        <v>7818</v>
      </c>
      <c r="AU12" s="1">
        <v>5756</v>
      </c>
      <c r="AV12" s="40">
        <f t="shared" si="1"/>
        <v>0.89402621352828826</v>
      </c>
      <c r="AW12" s="1">
        <v>9675</v>
      </c>
      <c r="AX12" s="1">
        <v>11170</v>
      </c>
      <c r="AY12" s="40">
        <f t="shared" si="2"/>
        <v>0.94806021740119162</v>
      </c>
      <c r="AZ12" s="1">
        <v>11</v>
      </c>
      <c r="BA12" s="106">
        <v>61</v>
      </c>
      <c r="BB12" s="51">
        <f t="shared" si="3"/>
        <v>0.98630136986301364</v>
      </c>
      <c r="BC12" s="79">
        <v>6</v>
      </c>
      <c r="BD12" s="79">
        <v>334</v>
      </c>
      <c r="BE12" s="108">
        <f t="shared" si="4"/>
        <v>0.98550724637681164</v>
      </c>
    </row>
    <row r="13" spans="1:57" x14ac:dyDescent="0.25">
      <c r="A13" s="5" t="s">
        <v>27</v>
      </c>
      <c r="B13" s="105" t="s">
        <v>107</v>
      </c>
      <c r="C13" s="19" t="s">
        <v>46</v>
      </c>
      <c r="D13" s="56">
        <v>65</v>
      </c>
      <c r="E13" s="105">
        <v>1107348698</v>
      </c>
      <c r="F13" s="46">
        <v>1767157</v>
      </c>
      <c r="G13" s="1">
        <v>9581007</v>
      </c>
      <c r="H13" s="1">
        <v>4098740</v>
      </c>
      <c r="I13" s="1">
        <v>2690</v>
      </c>
      <c r="J13" s="1">
        <v>54362</v>
      </c>
      <c r="K13" s="11">
        <v>3059214458</v>
      </c>
      <c r="L13" s="29">
        <v>2381571</v>
      </c>
      <c r="M13" s="29">
        <v>346488597</v>
      </c>
      <c r="N13" s="29">
        <v>79336</v>
      </c>
      <c r="O13" s="29">
        <v>2980452</v>
      </c>
      <c r="P13" s="29">
        <v>349469049</v>
      </c>
      <c r="Q13" s="29">
        <v>1165</v>
      </c>
      <c r="R13" s="29">
        <v>1165</v>
      </c>
      <c r="S13" s="29">
        <v>955</v>
      </c>
      <c r="T13" s="29">
        <v>207</v>
      </c>
      <c r="U13" s="29">
        <v>3</v>
      </c>
      <c r="V13" s="29">
        <v>1157</v>
      </c>
      <c r="W13" s="29">
        <v>4517980</v>
      </c>
      <c r="X13" s="29">
        <v>127</v>
      </c>
      <c r="Y13" s="29">
        <v>13</v>
      </c>
      <c r="Z13" s="29">
        <v>105367</v>
      </c>
      <c r="AA13" s="29">
        <v>100139242</v>
      </c>
      <c r="AB13" s="29">
        <v>2669860448</v>
      </c>
      <c r="AC13" s="29">
        <v>2525996</v>
      </c>
      <c r="AD13" s="29">
        <v>346143</v>
      </c>
      <c r="AE13" s="29">
        <v>298885</v>
      </c>
      <c r="AF13" s="29">
        <v>47258</v>
      </c>
      <c r="AG13" s="29">
        <v>523261</v>
      </c>
      <c r="AH13" s="29">
        <v>746177</v>
      </c>
      <c r="AI13" s="29">
        <v>1269438</v>
      </c>
      <c r="AJ13" s="34">
        <v>0.86236999999999997</v>
      </c>
      <c r="AK13" s="29">
        <v>1.0149999999999999</v>
      </c>
      <c r="AL13" s="106">
        <v>0.94610000000000005</v>
      </c>
      <c r="AM13" s="29">
        <v>2708145382</v>
      </c>
      <c r="AN13" s="29">
        <v>18944</v>
      </c>
      <c r="AO13" s="29">
        <v>36848</v>
      </c>
      <c r="AP13" s="34">
        <v>0.94989400000000002</v>
      </c>
      <c r="AQ13" s="1">
        <v>1772</v>
      </c>
      <c r="AR13" s="1">
        <v>19244</v>
      </c>
      <c r="AS13" s="40">
        <f t="shared" si="0"/>
        <v>0.97785222408337991</v>
      </c>
      <c r="AT13" s="1">
        <v>7678</v>
      </c>
      <c r="AU13" s="1">
        <v>6139</v>
      </c>
      <c r="AV13" s="40">
        <f t="shared" si="1"/>
        <v>0.91003095567410919</v>
      </c>
      <c r="AW13" s="1">
        <v>9488</v>
      </c>
      <c r="AX13" s="1">
        <v>11399</v>
      </c>
      <c r="AY13" s="40">
        <f t="shared" si="2"/>
        <v>0.94997043707645423</v>
      </c>
      <c r="AZ13" s="1">
        <v>6</v>
      </c>
      <c r="BA13" s="106">
        <v>66</v>
      </c>
      <c r="BB13" s="51">
        <f t="shared" si="3"/>
        <v>0.98630136986301364</v>
      </c>
      <c r="BC13" s="79">
        <v>2</v>
      </c>
      <c r="BD13" s="79">
        <v>333</v>
      </c>
      <c r="BE13" s="108">
        <f t="shared" si="4"/>
        <v>0.97101449275362317</v>
      </c>
    </row>
    <row r="14" spans="1:57" x14ac:dyDescent="0.25">
      <c r="A14" s="14" t="s">
        <v>28</v>
      </c>
      <c r="B14" s="105" t="s">
        <v>107</v>
      </c>
      <c r="C14" s="19" t="s">
        <v>45</v>
      </c>
      <c r="D14" s="56">
        <v>65</v>
      </c>
      <c r="E14" s="3">
        <v>1060349626</v>
      </c>
      <c r="F14" s="46">
        <v>1799889</v>
      </c>
      <c r="G14" s="1">
        <v>9508782</v>
      </c>
      <c r="H14" s="1">
        <v>4037188</v>
      </c>
      <c r="I14" s="1">
        <v>2736</v>
      </c>
      <c r="J14" s="1">
        <v>54014</v>
      </c>
      <c r="K14" s="14">
        <v>3037964936</v>
      </c>
      <c r="L14" s="52">
        <v>2358262</v>
      </c>
      <c r="M14" s="52">
        <v>343078949</v>
      </c>
      <c r="N14" s="52">
        <v>80882</v>
      </c>
      <c r="O14" s="52">
        <v>2875077</v>
      </c>
      <c r="P14" s="52">
        <v>345954026</v>
      </c>
      <c r="Q14" s="29">
        <v>1052</v>
      </c>
      <c r="R14" s="29">
        <v>1052</v>
      </c>
      <c r="S14" s="29">
        <v>836</v>
      </c>
      <c r="T14" s="29">
        <v>211</v>
      </c>
      <c r="U14" s="29">
        <v>5</v>
      </c>
      <c r="V14" s="29">
        <v>1046</v>
      </c>
      <c r="W14" s="52">
        <v>4063373</v>
      </c>
      <c r="X14" s="29">
        <v>119</v>
      </c>
      <c r="Y14" s="29">
        <v>8</v>
      </c>
      <c r="Z14" s="52">
        <v>98557</v>
      </c>
      <c r="AA14" s="52">
        <v>95970700</v>
      </c>
      <c r="AB14" s="52">
        <v>2654268333</v>
      </c>
      <c r="AC14" s="52">
        <v>2491397</v>
      </c>
      <c r="AD14" s="52">
        <v>332515</v>
      </c>
      <c r="AE14" s="52">
        <v>286604</v>
      </c>
      <c r="AF14" s="52">
        <v>45911</v>
      </c>
      <c r="AG14" s="52">
        <v>502321</v>
      </c>
      <c r="AH14" s="52">
        <v>727277</v>
      </c>
      <c r="AI14" s="52">
        <v>1229598</v>
      </c>
      <c r="AJ14" s="34">
        <v>0.85733999999999999</v>
      </c>
      <c r="AK14" s="52">
        <v>1.014</v>
      </c>
      <c r="AL14" s="106">
        <v>0.93859999999999999</v>
      </c>
      <c r="AM14" s="52">
        <v>2690358830</v>
      </c>
      <c r="AN14" s="52">
        <v>18907</v>
      </c>
      <c r="AO14" s="52">
        <v>36448</v>
      </c>
      <c r="AP14" s="34">
        <v>0.94245299999999999</v>
      </c>
      <c r="AQ14" s="1">
        <v>1740</v>
      </c>
      <c r="AR14" s="1">
        <v>19173</v>
      </c>
      <c r="AS14" s="40">
        <f t="shared" si="0"/>
        <v>0.97305974316024568</v>
      </c>
      <c r="AT14" s="1">
        <v>7764</v>
      </c>
      <c r="AU14" s="1">
        <v>5789</v>
      </c>
      <c r="AV14" s="40">
        <f t="shared" si="1"/>
        <v>0.8926430876638346</v>
      </c>
      <c r="AW14" s="1">
        <v>9396</v>
      </c>
      <c r="AX14" s="1">
        <v>11421</v>
      </c>
      <c r="AY14" s="40">
        <f t="shared" si="2"/>
        <v>0.94678673761768317</v>
      </c>
      <c r="AZ14" s="1">
        <v>7</v>
      </c>
      <c r="BA14" s="106">
        <v>65</v>
      </c>
      <c r="BB14" s="51">
        <f t="shared" si="3"/>
        <v>0.98630136986301364</v>
      </c>
      <c r="BC14" s="79">
        <v>5</v>
      </c>
      <c r="BD14" s="79">
        <v>329</v>
      </c>
      <c r="BE14" s="108">
        <f t="shared" si="4"/>
        <v>0.96811594202898554</v>
      </c>
    </row>
    <row r="15" spans="1:57" x14ac:dyDescent="0.25">
      <c r="A15" s="14" t="s">
        <v>77</v>
      </c>
      <c r="B15" s="105" t="s">
        <v>107</v>
      </c>
      <c r="C15" s="19" t="s">
        <v>46</v>
      </c>
      <c r="D15" s="56">
        <v>67</v>
      </c>
      <c r="E15" s="3">
        <v>1249185996</v>
      </c>
      <c r="F15" s="46">
        <v>1781894</v>
      </c>
      <c r="G15" s="1">
        <v>9282205</v>
      </c>
      <c r="H15" s="1">
        <v>4154061</v>
      </c>
      <c r="I15" s="1">
        <v>2821</v>
      </c>
      <c r="J15" s="1">
        <v>67006</v>
      </c>
      <c r="K15" s="15">
        <v>3093755047</v>
      </c>
      <c r="L15" s="53">
        <v>2477100</v>
      </c>
      <c r="M15" s="53">
        <v>362995913</v>
      </c>
      <c r="N15" s="53">
        <v>77890</v>
      </c>
      <c r="O15" s="53">
        <v>2959258</v>
      </c>
      <c r="P15" s="53">
        <v>365955171</v>
      </c>
      <c r="Q15" s="29">
        <v>1049</v>
      </c>
      <c r="R15" s="29">
        <v>1049</v>
      </c>
      <c r="S15" s="29">
        <v>888</v>
      </c>
      <c r="T15" s="29">
        <v>156</v>
      </c>
      <c r="U15" s="29">
        <v>5</v>
      </c>
      <c r="V15" s="29">
        <v>1038</v>
      </c>
      <c r="W15" s="53">
        <v>4247376</v>
      </c>
      <c r="X15" s="29">
        <v>132</v>
      </c>
      <c r="Y15" s="29">
        <v>16</v>
      </c>
      <c r="Z15" s="53">
        <v>104710</v>
      </c>
      <c r="AA15" s="53">
        <v>101005188</v>
      </c>
      <c r="AB15" s="53">
        <v>2684499849</v>
      </c>
      <c r="AC15" s="53">
        <v>2572661</v>
      </c>
      <c r="AD15" s="53">
        <v>364211</v>
      </c>
      <c r="AE15" s="53">
        <v>314688</v>
      </c>
      <c r="AF15" s="53">
        <v>49523</v>
      </c>
      <c r="AG15" s="53">
        <v>549721</v>
      </c>
      <c r="AH15" s="53">
        <v>792217</v>
      </c>
      <c r="AI15" s="53">
        <v>1341938</v>
      </c>
      <c r="AJ15" s="34">
        <v>0.86709999999999998</v>
      </c>
      <c r="AK15" s="29">
        <v>1.016</v>
      </c>
      <c r="AL15" s="61">
        <v>0.95830000000000004</v>
      </c>
      <c r="AM15" s="53">
        <v>2726269064</v>
      </c>
      <c r="AN15" s="53">
        <v>19650</v>
      </c>
      <c r="AO15" s="53">
        <v>36241</v>
      </c>
      <c r="AP15" s="34">
        <v>0.95157899999999995</v>
      </c>
      <c r="AQ15" s="1">
        <v>1958</v>
      </c>
      <c r="AR15" s="1">
        <v>19018</v>
      </c>
      <c r="AS15" s="40">
        <f t="shared" si="0"/>
        <v>0.97599106644332778</v>
      </c>
      <c r="AT15" s="1">
        <v>7913</v>
      </c>
      <c r="AU15" s="1">
        <v>5994</v>
      </c>
      <c r="AV15" s="40">
        <f t="shared" si="1"/>
        <v>0.91595863795033916</v>
      </c>
      <c r="AW15" s="1">
        <v>9771</v>
      </c>
      <c r="AX15" s="1">
        <v>11165</v>
      </c>
      <c r="AY15" s="40">
        <f t="shared" si="2"/>
        <v>0.95219902669759404</v>
      </c>
      <c r="AZ15" s="1">
        <v>8</v>
      </c>
      <c r="BA15" s="1">
        <v>64</v>
      </c>
      <c r="BB15" s="51">
        <f t="shared" si="3"/>
        <v>0.98630136986301364</v>
      </c>
      <c r="BC15" s="49">
        <v>2</v>
      </c>
      <c r="BD15" s="49">
        <v>333</v>
      </c>
      <c r="BE15" s="108">
        <f t="shared" si="4"/>
        <v>0.97101449275362317</v>
      </c>
    </row>
    <row r="16" spans="1:57" x14ac:dyDescent="0.25">
      <c r="A16" s="14" t="s">
        <v>78</v>
      </c>
      <c r="B16" s="105" t="s">
        <v>107</v>
      </c>
      <c r="C16" s="19" t="s">
        <v>46</v>
      </c>
      <c r="D16" s="56">
        <v>65</v>
      </c>
      <c r="E16" s="3">
        <v>2250972312</v>
      </c>
      <c r="F16" s="46">
        <v>1832078</v>
      </c>
      <c r="G16" s="1">
        <v>11519755</v>
      </c>
      <c r="H16" s="1">
        <v>4276557</v>
      </c>
      <c r="I16" s="1">
        <v>2662</v>
      </c>
      <c r="J16" s="1">
        <v>49070</v>
      </c>
      <c r="K16" s="16">
        <v>3085234522</v>
      </c>
      <c r="L16" s="55">
        <v>2556056</v>
      </c>
      <c r="M16" s="55">
        <v>370041786</v>
      </c>
      <c r="N16" s="55">
        <v>200632</v>
      </c>
      <c r="O16" s="55">
        <v>6382405</v>
      </c>
      <c r="P16" s="55">
        <v>376424191</v>
      </c>
      <c r="Q16" s="29">
        <v>971</v>
      </c>
      <c r="R16" s="29">
        <v>971</v>
      </c>
      <c r="S16" s="29">
        <v>880</v>
      </c>
      <c r="T16" s="29">
        <v>85</v>
      </c>
      <c r="U16" s="29">
        <v>6</v>
      </c>
      <c r="V16" s="29">
        <v>962</v>
      </c>
      <c r="W16" s="55">
        <v>3684588</v>
      </c>
      <c r="X16" s="29">
        <v>142</v>
      </c>
      <c r="Y16" s="29">
        <v>11</v>
      </c>
      <c r="Z16" s="55">
        <v>105973</v>
      </c>
      <c r="AA16" s="55">
        <v>100094638</v>
      </c>
      <c r="AB16" s="55">
        <v>2666875787</v>
      </c>
      <c r="AC16" s="55">
        <v>2559618</v>
      </c>
      <c r="AD16" s="55">
        <v>344852</v>
      </c>
      <c r="AE16" s="55">
        <v>300360</v>
      </c>
      <c r="AF16" s="55">
        <v>44492</v>
      </c>
      <c r="AG16" s="55">
        <v>509112</v>
      </c>
      <c r="AH16" s="55">
        <v>720922</v>
      </c>
      <c r="AI16" s="55">
        <v>1230034</v>
      </c>
      <c r="AJ16" s="34">
        <v>0.86141000000000001</v>
      </c>
      <c r="AK16" s="57">
        <v>1.016</v>
      </c>
      <c r="AL16" s="61">
        <v>0.95979999999999999</v>
      </c>
      <c r="AM16" s="57">
        <v>2706501775</v>
      </c>
      <c r="AN16" s="57">
        <v>19252</v>
      </c>
      <c r="AO16" s="57">
        <v>36557</v>
      </c>
      <c r="AP16" s="34">
        <v>0.950183</v>
      </c>
      <c r="AQ16" s="1">
        <v>1909</v>
      </c>
      <c r="AR16" s="1">
        <v>19089</v>
      </c>
      <c r="AS16" s="40">
        <f t="shared" si="0"/>
        <v>0.97701470314535643</v>
      </c>
      <c r="AT16" s="1">
        <v>7730</v>
      </c>
      <c r="AU16" s="1">
        <v>6103</v>
      </c>
      <c r="AV16" s="40">
        <f t="shared" si="1"/>
        <v>0.91108476585655007</v>
      </c>
      <c r="AW16" s="1">
        <v>9604</v>
      </c>
      <c r="AX16" s="1">
        <v>11302</v>
      </c>
      <c r="AY16" s="40">
        <f t="shared" si="2"/>
        <v>0.9508345840724064</v>
      </c>
      <c r="AZ16" s="1">
        <v>9</v>
      </c>
      <c r="BA16" s="1">
        <v>63</v>
      </c>
      <c r="BB16" s="51">
        <f t="shared" si="3"/>
        <v>0.98630136986301364</v>
      </c>
      <c r="BC16" s="49">
        <v>6</v>
      </c>
      <c r="BD16" s="49">
        <v>326</v>
      </c>
      <c r="BE16" s="108">
        <f t="shared" si="4"/>
        <v>0.96231884057971018</v>
      </c>
    </row>
    <row r="17" spans="1:57" x14ac:dyDescent="0.25">
      <c r="A17" s="14" t="s">
        <v>4</v>
      </c>
      <c r="B17" s="105" t="s">
        <v>107</v>
      </c>
      <c r="C17" s="19" t="s">
        <v>46</v>
      </c>
      <c r="D17" s="56">
        <v>67</v>
      </c>
      <c r="E17" s="3">
        <v>1293961348</v>
      </c>
      <c r="F17" s="46">
        <v>1838899</v>
      </c>
      <c r="G17" s="104">
        <v>9427355</v>
      </c>
      <c r="H17" s="104">
        <v>4227139</v>
      </c>
      <c r="I17" s="104">
        <v>2767</v>
      </c>
      <c r="J17" s="104">
        <v>56285</v>
      </c>
      <c r="K17" s="17">
        <v>3101649693</v>
      </c>
      <c r="L17" s="60">
        <v>2533322</v>
      </c>
      <c r="M17" s="60">
        <v>372785228</v>
      </c>
      <c r="N17" s="60">
        <v>88531</v>
      </c>
      <c r="O17" s="60">
        <v>3345726</v>
      </c>
      <c r="P17" s="60">
        <v>376130954</v>
      </c>
      <c r="Q17" s="29">
        <v>1137</v>
      </c>
      <c r="R17" s="29">
        <v>1137</v>
      </c>
      <c r="S17" s="29">
        <v>978</v>
      </c>
      <c r="T17" s="29">
        <v>153</v>
      </c>
      <c r="U17" s="29">
        <v>6</v>
      </c>
      <c r="V17" s="29">
        <v>1126</v>
      </c>
      <c r="W17" s="60">
        <v>4726771</v>
      </c>
      <c r="X17" s="29">
        <v>182</v>
      </c>
      <c r="Y17" s="29">
        <v>14</v>
      </c>
      <c r="Z17" s="60">
        <v>104720</v>
      </c>
      <c r="AA17" s="60">
        <v>101108861</v>
      </c>
      <c r="AB17" s="60">
        <v>2682246040</v>
      </c>
      <c r="AC17" s="60">
        <v>2836683</v>
      </c>
      <c r="AD17" s="60">
        <v>390753</v>
      </c>
      <c r="AE17" s="60">
        <v>336935</v>
      </c>
      <c r="AF17" s="60">
        <v>53818</v>
      </c>
      <c r="AG17" s="60">
        <v>603964</v>
      </c>
      <c r="AH17" s="60">
        <v>856885</v>
      </c>
      <c r="AI17" s="60">
        <v>1460849</v>
      </c>
      <c r="AJ17" s="34">
        <v>0.86636999999999997</v>
      </c>
      <c r="AK17" s="63">
        <v>1.016</v>
      </c>
      <c r="AL17" s="61">
        <v>1.0576000000000001</v>
      </c>
      <c r="AM17" s="63">
        <v>2723733023</v>
      </c>
      <c r="AN17" s="63">
        <v>19636</v>
      </c>
      <c r="AO17" s="63">
        <v>36195</v>
      </c>
      <c r="AP17" s="34">
        <v>0.95055758899999998</v>
      </c>
      <c r="AQ17" s="1">
        <v>1986</v>
      </c>
      <c r="AR17" s="1">
        <v>18977</v>
      </c>
      <c r="AS17" s="40">
        <f t="shared" si="0"/>
        <v>0.97538619021031081</v>
      </c>
      <c r="AT17" s="1">
        <v>7869</v>
      </c>
      <c r="AU17" s="1">
        <v>6005</v>
      </c>
      <c r="AV17" s="40">
        <f t="shared" si="1"/>
        <v>0.91378515444905484</v>
      </c>
      <c r="AW17" s="1">
        <v>9771</v>
      </c>
      <c r="AX17" s="1">
        <v>11151</v>
      </c>
      <c r="AY17" s="40">
        <f t="shared" si="2"/>
        <v>0.95156228680583976</v>
      </c>
      <c r="AZ17" s="1">
        <v>10</v>
      </c>
      <c r="BA17" s="1">
        <v>62</v>
      </c>
      <c r="BB17" s="51">
        <f t="shared" si="3"/>
        <v>0.98630136986301364</v>
      </c>
      <c r="BC17" s="49">
        <v>4</v>
      </c>
      <c r="BD17" s="49">
        <v>329</v>
      </c>
      <c r="BE17" s="108">
        <f t="shared" si="4"/>
        <v>0.9652173913043478</v>
      </c>
    </row>
    <row r="18" spans="1:57" x14ac:dyDescent="0.25">
      <c r="A18" s="14" t="s">
        <v>7</v>
      </c>
      <c r="B18" s="105" t="s">
        <v>107</v>
      </c>
      <c r="C18" s="19" t="s">
        <v>46</v>
      </c>
      <c r="D18" s="56">
        <v>63</v>
      </c>
      <c r="E18" s="3">
        <v>1861196944</v>
      </c>
      <c r="F18" s="46">
        <v>1595230</v>
      </c>
      <c r="G18" s="104">
        <v>13830410</v>
      </c>
      <c r="H18" s="104">
        <v>4294626</v>
      </c>
      <c r="I18" s="104">
        <v>2342</v>
      </c>
      <c r="J18" s="104">
        <v>46110</v>
      </c>
      <c r="K18" s="14">
        <v>3037241179</v>
      </c>
      <c r="L18" s="33">
        <v>2444622</v>
      </c>
      <c r="M18" s="64">
        <v>346069274</v>
      </c>
      <c r="N18" s="64">
        <v>262617</v>
      </c>
      <c r="O18" s="64">
        <v>7958066</v>
      </c>
      <c r="P18" s="64">
        <v>354027340</v>
      </c>
      <c r="Q18" s="29">
        <v>1182</v>
      </c>
      <c r="R18" s="29">
        <v>1182</v>
      </c>
      <c r="S18" s="29">
        <v>1011</v>
      </c>
      <c r="T18" s="29">
        <v>167</v>
      </c>
      <c r="U18" s="29">
        <v>4</v>
      </c>
      <c r="V18" s="29">
        <v>1172</v>
      </c>
      <c r="W18" s="64">
        <v>4053742</v>
      </c>
      <c r="X18" s="29">
        <v>133</v>
      </c>
      <c r="Y18" s="29">
        <v>14</v>
      </c>
      <c r="Z18" s="64">
        <v>105866</v>
      </c>
      <c r="AA18" s="64">
        <v>98471529</v>
      </c>
      <c r="AB18" s="64">
        <v>2641049444</v>
      </c>
      <c r="AC18" s="64">
        <v>2836900</v>
      </c>
      <c r="AD18" s="64">
        <v>388446</v>
      </c>
      <c r="AE18" s="64">
        <v>336345</v>
      </c>
      <c r="AF18" s="64">
        <v>52101</v>
      </c>
      <c r="AG18" s="64">
        <v>576591</v>
      </c>
      <c r="AH18" s="64">
        <v>819412</v>
      </c>
      <c r="AI18" s="64">
        <v>1396003</v>
      </c>
      <c r="AJ18" s="34">
        <v>0.85306999999999999</v>
      </c>
      <c r="AK18" s="67">
        <v>1.016</v>
      </c>
      <c r="AL18" s="61">
        <v>1.0742</v>
      </c>
      <c r="AM18" s="67">
        <v>2680696453</v>
      </c>
      <c r="AN18" s="67">
        <v>17834</v>
      </c>
      <c r="AO18" s="67">
        <v>37850</v>
      </c>
      <c r="AP18" s="34">
        <v>0.94805482299999999</v>
      </c>
      <c r="AQ18" s="1">
        <v>1465</v>
      </c>
      <c r="AR18" s="1">
        <v>19510</v>
      </c>
      <c r="AS18" s="40">
        <f t="shared" si="0"/>
        <v>0.97594453750232646</v>
      </c>
      <c r="AT18" s="1">
        <v>7277</v>
      </c>
      <c r="AU18" s="1">
        <v>6488</v>
      </c>
      <c r="AV18" s="40">
        <f t="shared" si="1"/>
        <v>0.90660607258117631</v>
      </c>
      <c r="AW18" s="1">
        <v>9087</v>
      </c>
      <c r="AX18" s="1">
        <v>11785</v>
      </c>
      <c r="AY18" s="40">
        <f t="shared" si="2"/>
        <v>0.94928821576386047</v>
      </c>
      <c r="AZ18" s="1">
        <v>5</v>
      </c>
      <c r="BA18" s="1">
        <v>67</v>
      </c>
      <c r="BB18" s="51">
        <f t="shared" si="3"/>
        <v>0.98630136986301364</v>
      </c>
      <c r="BC18" s="49">
        <v>3</v>
      </c>
      <c r="BD18" s="49">
        <v>330</v>
      </c>
      <c r="BE18" s="108">
        <f t="shared" si="4"/>
        <v>0.9652173913043478</v>
      </c>
    </row>
    <row r="19" spans="1:57" x14ac:dyDescent="0.25">
      <c r="A19" s="14" t="s">
        <v>8</v>
      </c>
      <c r="B19" s="105" t="s">
        <v>107</v>
      </c>
      <c r="C19" s="19" t="s">
        <v>46</v>
      </c>
      <c r="D19" s="56">
        <v>63</v>
      </c>
      <c r="E19" s="3">
        <v>2008152864</v>
      </c>
      <c r="F19" s="46">
        <v>1668782</v>
      </c>
      <c r="G19" s="104">
        <v>14936769</v>
      </c>
      <c r="H19" s="104">
        <v>4366579</v>
      </c>
      <c r="I19" s="104">
        <v>2371</v>
      </c>
      <c r="J19" s="104">
        <v>45762</v>
      </c>
      <c r="K19" s="18">
        <v>3047498390</v>
      </c>
      <c r="L19" s="67">
        <v>2537379</v>
      </c>
      <c r="M19" s="67">
        <v>358045962</v>
      </c>
      <c r="N19" s="67">
        <v>260012</v>
      </c>
      <c r="O19" s="67">
        <v>7911760</v>
      </c>
      <c r="P19" s="67">
        <v>365957722</v>
      </c>
      <c r="Q19" s="62">
        <v>1148</v>
      </c>
      <c r="R19" s="62">
        <v>1148</v>
      </c>
      <c r="S19" s="62">
        <v>1002</v>
      </c>
      <c r="T19" s="62">
        <v>140</v>
      </c>
      <c r="U19" s="62">
        <v>6</v>
      </c>
      <c r="V19" s="62">
        <v>1137</v>
      </c>
      <c r="W19" s="67">
        <v>4161576</v>
      </c>
      <c r="X19" s="62">
        <v>130</v>
      </c>
      <c r="Y19" s="62">
        <v>8</v>
      </c>
      <c r="Z19" s="67">
        <v>104818</v>
      </c>
      <c r="AA19" s="67">
        <v>98267377</v>
      </c>
      <c r="AB19" s="67">
        <v>2640382779</v>
      </c>
      <c r="AC19" s="67">
        <v>2814491</v>
      </c>
      <c r="AD19" s="67">
        <v>380549</v>
      </c>
      <c r="AE19" s="67">
        <v>329943</v>
      </c>
      <c r="AF19" s="67">
        <v>50606</v>
      </c>
      <c r="AG19" s="67">
        <v>561952</v>
      </c>
      <c r="AH19" s="67">
        <v>792938</v>
      </c>
      <c r="AI19" s="67">
        <v>1354890</v>
      </c>
      <c r="AJ19" s="34">
        <v>0.85285</v>
      </c>
      <c r="AK19" s="70">
        <v>1.016</v>
      </c>
      <c r="AL19" s="61">
        <v>1.0659000000000001</v>
      </c>
      <c r="AM19" s="70">
        <v>2679008418</v>
      </c>
      <c r="AN19" s="70">
        <v>17795</v>
      </c>
      <c r="AO19" s="70">
        <v>37810</v>
      </c>
      <c r="AP19" s="34">
        <v>0.94671000000000005</v>
      </c>
      <c r="AQ19" s="1">
        <v>1482</v>
      </c>
      <c r="AR19" s="1">
        <v>19482</v>
      </c>
      <c r="AS19" s="40">
        <f t="shared" si="0"/>
        <v>0.97543271915131213</v>
      </c>
      <c r="AT19" s="1">
        <v>7242</v>
      </c>
      <c r="AU19" s="1">
        <v>6503</v>
      </c>
      <c r="AV19" s="40">
        <f t="shared" si="1"/>
        <v>0.90528880985312521</v>
      </c>
      <c r="AW19" s="1">
        <v>9064</v>
      </c>
      <c r="AX19" s="1">
        <v>11760</v>
      </c>
      <c r="AY19" s="40">
        <f t="shared" si="2"/>
        <v>0.94710510756356026</v>
      </c>
      <c r="AZ19" s="1">
        <v>7</v>
      </c>
      <c r="BA19" s="1">
        <v>65</v>
      </c>
      <c r="BB19" s="51">
        <f t="shared" si="3"/>
        <v>0.98630136986301364</v>
      </c>
      <c r="BC19" s="49">
        <v>2</v>
      </c>
      <c r="BD19" s="49">
        <v>331</v>
      </c>
      <c r="BE19" s="108">
        <f t="shared" si="4"/>
        <v>0.9652173913043478</v>
      </c>
    </row>
    <row r="20" spans="1:57" s="78" customFormat="1" x14ac:dyDescent="0.25">
      <c r="A20" s="18" t="s">
        <v>9</v>
      </c>
      <c r="B20" s="105" t="s">
        <v>107</v>
      </c>
      <c r="C20" s="19" t="s">
        <v>46</v>
      </c>
      <c r="D20" s="56">
        <v>61</v>
      </c>
      <c r="E20" s="3">
        <v>1193147678</v>
      </c>
      <c r="F20" s="46">
        <v>1901611</v>
      </c>
      <c r="G20" s="104">
        <v>11893696</v>
      </c>
      <c r="H20" s="104">
        <v>4326786</v>
      </c>
      <c r="I20" s="104">
        <v>2509</v>
      </c>
      <c r="J20" s="104">
        <v>46050</v>
      </c>
      <c r="K20" s="20">
        <v>3033934710</v>
      </c>
      <c r="L20" s="106">
        <v>2584117</v>
      </c>
      <c r="M20" s="106">
        <v>365382290</v>
      </c>
      <c r="N20" s="106">
        <v>82915</v>
      </c>
      <c r="O20" s="106">
        <v>2963433</v>
      </c>
      <c r="P20" s="106">
        <v>368345723</v>
      </c>
      <c r="Q20" s="106">
        <v>1128</v>
      </c>
      <c r="R20" s="106">
        <v>1128</v>
      </c>
      <c r="S20" s="106">
        <v>997</v>
      </c>
      <c r="T20" s="106">
        <v>124</v>
      </c>
      <c r="U20" s="106">
        <v>7</v>
      </c>
      <c r="V20" s="106">
        <v>1120</v>
      </c>
      <c r="W20" s="106">
        <v>4161263</v>
      </c>
      <c r="X20" s="106">
        <v>113</v>
      </c>
      <c r="Y20" s="106">
        <v>13</v>
      </c>
      <c r="Z20" s="106">
        <v>103428</v>
      </c>
      <c r="AA20" s="106">
        <v>97478539</v>
      </c>
      <c r="AB20" s="106">
        <v>2632328382</v>
      </c>
      <c r="AC20" s="106">
        <v>2738880</v>
      </c>
      <c r="AD20" s="106">
        <v>370933</v>
      </c>
      <c r="AE20" s="106">
        <v>323774</v>
      </c>
      <c r="AF20" s="106">
        <v>47159</v>
      </c>
      <c r="AG20" s="106">
        <v>531093</v>
      </c>
      <c r="AH20" s="106">
        <v>759850</v>
      </c>
      <c r="AI20" s="106">
        <v>1290943</v>
      </c>
      <c r="AJ20" s="34">
        <v>0.85024999999999995</v>
      </c>
      <c r="AK20" s="106">
        <v>1.0129999999999999</v>
      </c>
      <c r="AL20" s="61">
        <v>1.0405</v>
      </c>
      <c r="AM20" s="106">
        <v>2664093792</v>
      </c>
      <c r="AN20" s="106">
        <v>18202</v>
      </c>
      <c r="AO20" s="106">
        <v>37375</v>
      </c>
      <c r="AP20" s="34">
        <v>0.94623299999999999</v>
      </c>
      <c r="AQ20" s="1">
        <v>1520</v>
      </c>
      <c r="AR20" s="1">
        <v>19445</v>
      </c>
      <c r="AS20" s="40">
        <f t="shared" si="0"/>
        <v>0.97547924809231346</v>
      </c>
      <c r="AT20" s="1">
        <v>7485</v>
      </c>
      <c r="AU20" s="1">
        <v>6233</v>
      </c>
      <c r="AV20" s="40">
        <f t="shared" si="1"/>
        <v>0.90351050517025622</v>
      </c>
      <c r="AW20" s="1">
        <v>9193</v>
      </c>
      <c r="AX20" s="1">
        <v>11629</v>
      </c>
      <c r="AY20" s="40">
        <f t="shared" si="2"/>
        <v>0.94701414472188106</v>
      </c>
      <c r="AZ20" s="1">
        <v>4</v>
      </c>
      <c r="BA20" s="1">
        <v>68</v>
      </c>
      <c r="BB20" s="51">
        <f t="shared" si="3"/>
        <v>0.98630136986301364</v>
      </c>
      <c r="BC20" s="49">
        <v>2</v>
      </c>
      <c r="BD20" s="49">
        <v>332</v>
      </c>
      <c r="BE20" s="108">
        <f t="shared" si="4"/>
        <v>0.96811594202898554</v>
      </c>
    </row>
    <row r="21" spans="1:57" x14ac:dyDescent="0.25">
      <c r="A21" s="18" t="s">
        <v>0</v>
      </c>
      <c r="B21" s="105" t="s">
        <v>106</v>
      </c>
      <c r="C21" s="19" t="s">
        <v>45</v>
      </c>
      <c r="D21" s="56">
        <v>67</v>
      </c>
      <c r="E21" s="3">
        <v>1303738086</v>
      </c>
      <c r="F21" s="46">
        <v>1711734</v>
      </c>
      <c r="G21" s="104">
        <v>9080607</v>
      </c>
      <c r="H21" s="104">
        <v>4036853</v>
      </c>
      <c r="I21" s="104">
        <v>2863</v>
      </c>
      <c r="J21" s="104">
        <v>123676</v>
      </c>
      <c r="K21" s="21">
        <v>3079486543</v>
      </c>
      <c r="L21" s="33">
        <v>2402979</v>
      </c>
      <c r="M21" s="76">
        <v>369971568</v>
      </c>
      <c r="N21" s="33">
        <v>92331</v>
      </c>
      <c r="O21" s="76">
        <v>3295455</v>
      </c>
      <c r="P21" s="76">
        <v>373267023</v>
      </c>
      <c r="Q21" s="62">
        <v>1202</v>
      </c>
      <c r="R21" s="62">
        <v>1202</v>
      </c>
      <c r="S21" s="62">
        <v>1038</v>
      </c>
      <c r="T21" s="62">
        <v>159</v>
      </c>
      <c r="U21" s="62">
        <v>5</v>
      </c>
      <c r="V21" s="62">
        <v>1193</v>
      </c>
      <c r="W21" s="76">
        <v>5085979</v>
      </c>
      <c r="X21" s="62">
        <v>162</v>
      </c>
      <c r="Y21" s="62">
        <v>12</v>
      </c>
      <c r="Z21" s="76">
        <v>98630</v>
      </c>
      <c r="AA21" s="76">
        <v>96854888</v>
      </c>
      <c r="AB21" s="76">
        <v>2665776582</v>
      </c>
      <c r="AC21" s="76">
        <v>2859861</v>
      </c>
      <c r="AD21" s="76">
        <v>405541</v>
      </c>
      <c r="AE21" s="76">
        <v>348385</v>
      </c>
      <c r="AF21" s="76">
        <v>57156</v>
      </c>
      <c r="AG21" s="76">
        <v>625952</v>
      </c>
      <c r="AH21" s="76">
        <v>896054</v>
      </c>
      <c r="AI21" s="76">
        <v>1522006</v>
      </c>
      <c r="AJ21" s="34">
        <v>0.86104999999999998</v>
      </c>
      <c r="AK21" s="76">
        <v>1.0149999999999999</v>
      </c>
      <c r="AL21" s="61">
        <v>1.0728</v>
      </c>
      <c r="AM21" s="76">
        <v>2704353595</v>
      </c>
      <c r="AN21" s="76">
        <v>19087</v>
      </c>
      <c r="AO21" s="76">
        <v>36432</v>
      </c>
      <c r="AP21" s="34">
        <v>0.94524559500000005</v>
      </c>
      <c r="AQ21" s="1">
        <v>1698</v>
      </c>
      <c r="AR21" s="1">
        <v>19272</v>
      </c>
      <c r="AS21" s="40">
        <f t="shared" si="0"/>
        <v>0.97571189279731996</v>
      </c>
      <c r="AT21" s="1">
        <v>7858</v>
      </c>
      <c r="AU21" s="1">
        <v>5776</v>
      </c>
      <c r="AV21" s="40">
        <f t="shared" si="1"/>
        <v>0.89797800171244158</v>
      </c>
      <c r="AW21" s="1">
        <v>9525</v>
      </c>
      <c r="AX21" s="1">
        <v>11318</v>
      </c>
      <c r="AY21" s="40">
        <f t="shared" si="2"/>
        <v>0.94796925455951242</v>
      </c>
      <c r="AZ21" s="1">
        <v>6</v>
      </c>
      <c r="BA21" s="1">
        <v>66</v>
      </c>
      <c r="BB21" s="51">
        <f t="shared" si="3"/>
        <v>0.98630136986301364</v>
      </c>
      <c r="BC21" s="49">
        <v>5</v>
      </c>
      <c r="BD21" s="49">
        <v>331</v>
      </c>
      <c r="BE21" s="108">
        <f t="shared" si="4"/>
        <v>0.97391304347826091</v>
      </c>
    </row>
    <row r="22" spans="1:57" x14ac:dyDescent="0.25">
      <c r="A22" s="18" t="s">
        <v>1</v>
      </c>
      <c r="B22" s="105" t="s">
        <v>106</v>
      </c>
      <c r="C22" s="19" t="s">
        <v>45</v>
      </c>
      <c r="D22" s="56">
        <v>69</v>
      </c>
      <c r="E22" s="3">
        <v>1463378178</v>
      </c>
      <c r="F22" s="46">
        <v>1884884</v>
      </c>
      <c r="G22" s="104">
        <v>9255054</v>
      </c>
      <c r="H22" s="104">
        <v>4412354</v>
      </c>
      <c r="I22" s="104">
        <v>2759</v>
      </c>
      <c r="J22" s="104">
        <v>217848</v>
      </c>
      <c r="K22" s="22">
        <v>3195039314</v>
      </c>
      <c r="L22" s="33">
        <v>2752403</v>
      </c>
      <c r="M22" s="82">
        <v>468982136</v>
      </c>
      <c r="N22" s="33">
        <v>88064</v>
      </c>
      <c r="O22" s="82">
        <v>3272601</v>
      </c>
      <c r="P22" s="82">
        <v>472254737</v>
      </c>
      <c r="Q22" s="29">
        <v>1170</v>
      </c>
      <c r="R22" s="29">
        <v>1170</v>
      </c>
      <c r="S22" s="29">
        <v>996</v>
      </c>
      <c r="T22" s="29">
        <v>168</v>
      </c>
      <c r="U22" s="29">
        <v>6</v>
      </c>
      <c r="V22" s="29">
        <v>1161</v>
      </c>
      <c r="W22" s="82">
        <v>5025589</v>
      </c>
      <c r="X22" s="29">
        <v>165</v>
      </c>
      <c r="Y22" s="29">
        <v>7</v>
      </c>
      <c r="Z22" s="82">
        <v>100590</v>
      </c>
      <c r="AA22" s="82">
        <v>97906853</v>
      </c>
      <c r="AB22" s="82">
        <v>2677326678</v>
      </c>
      <c r="AC22" s="82">
        <v>2864734</v>
      </c>
      <c r="AD22" s="82">
        <v>394728</v>
      </c>
      <c r="AE22" s="82">
        <v>339789</v>
      </c>
      <c r="AF22" s="82">
        <v>54939</v>
      </c>
      <c r="AG22" s="82">
        <v>606181</v>
      </c>
      <c r="AH22" s="82">
        <v>889335</v>
      </c>
      <c r="AI22" s="82">
        <v>1495516</v>
      </c>
      <c r="AJ22" s="34">
        <v>0.86477999999999999</v>
      </c>
      <c r="AK22" s="82">
        <v>1.0169999999999999</v>
      </c>
      <c r="AL22" s="61">
        <v>1.07</v>
      </c>
      <c r="AM22" s="82">
        <v>2720973036</v>
      </c>
      <c r="AN22" s="82">
        <v>19610</v>
      </c>
      <c r="AO22" s="82">
        <v>35926</v>
      </c>
      <c r="AP22" s="34">
        <v>0.94553503000000005</v>
      </c>
      <c r="AQ22" s="1">
        <v>1943</v>
      </c>
      <c r="AR22" s="1">
        <v>19015</v>
      </c>
      <c r="AS22" s="40">
        <f t="shared" si="0"/>
        <v>0.97515354550530431</v>
      </c>
      <c r="AT22" s="1">
        <v>7927</v>
      </c>
      <c r="AU22" s="1">
        <v>5683</v>
      </c>
      <c r="AV22" s="40">
        <f t="shared" si="1"/>
        <v>0.89639728643878025</v>
      </c>
      <c r="AW22" s="1">
        <v>9732</v>
      </c>
      <c r="AX22" s="1">
        <v>11164</v>
      </c>
      <c r="AY22" s="40">
        <f t="shared" si="2"/>
        <v>0.95037976986401052</v>
      </c>
      <c r="AZ22" s="1">
        <v>8</v>
      </c>
      <c r="BA22" s="1">
        <v>64</v>
      </c>
      <c r="BB22" s="51">
        <f t="shared" si="3"/>
        <v>0.98630136986301364</v>
      </c>
      <c r="BC22" s="49">
        <v>6</v>
      </c>
      <c r="BD22" s="49">
        <v>328</v>
      </c>
      <c r="BE22" s="108">
        <f t="shared" si="4"/>
        <v>0.96811594202898554</v>
      </c>
    </row>
    <row r="23" spans="1:57" x14ac:dyDescent="0.25">
      <c r="A23" s="18" t="s">
        <v>22</v>
      </c>
      <c r="B23" s="105" t="s">
        <v>107</v>
      </c>
      <c r="C23" s="19" t="s">
        <v>45</v>
      </c>
      <c r="D23" s="56">
        <v>65</v>
      </c>
      <c r="E23" s="3">
        <v>1063166164</v>
      </c>
      <c r="F23" s="46">
        <v>1815526</v>
      </c>
      <c r="G23" s="1">
        <v>9404341</v>
      </c>
      <c r="H23" s="1">
        <v>4031893</v>
      </c>
      <c r="I23" s="1">
        <v>2747</v>
      </c>
      <c r="J23" s="1">
        <v>53158</v>
      </c>
      <c r="K23" s="23">
        <v>3038058790</v>
      </c>
      <c r="L23" s="84">
        <v>2353770</v>
      </c>
      <c r="M23" s="84">
        <v>342568917</v>
      </c>
      <c r="N23" s="84">
        <v>79985</v>
      </c>
      <c r="O23" s="84">
        <v>2936558</v>
      </c>
      <c r="P23" s="84">
        <v>345505475</v>
      </c>
      <c r="Q23" s="29">
        <v>996</v>
      </c>
      <c r="R23" s="29">
        <v>996</v>
      </c>
      <c r="S23" s="29">
        <v>841</v>
      </c>
      <c r="T23" s="29">
        <v>148</v>
      </c>
      <c r="U23" s="29">
        <v>7</v>
      </c>
      <c r="V23" s="29">
        <v>985</v>
      </c>
      <c r="W23" s="84">
        <v>3898893</v>
      </c>
      <c r="X23" s="29">
        <v>130</v>
      </c>
      <c r="Y23" s="29">
        <v>16</v>
      </c>
      <c r="Z23" s="84">
        <v>99411</v>
      </c>
      <c r="AA23" s="84">
        <v>96186697</v>
      </c>
      <c r="AB23" s="84">
        <v>2654871384</v>
      </c>
      <c r="AC23" s="84">
        <v>2513588</v>
      </c>
      <c r="AD23" s="84">
        <v>334377</v>
      </c>
      <c r="AE23" s="84">
        <v>288213</v>
      </c>
      <c r="AF23" s="84">
        <v>46164</v>
      </c>
      <c r="AG23" s="84">
        <v>505736</v>
      </c>
      <c r="AH23" s="84">
        <v>737638</v>
      </c>
      <c r="AI23" s="84">
        <v>1243374</v>
      </c>
      <c r="AJ23" s="34">
        <v>0.85753000000000001</v>
      </c>
      <c r="AK23" s="85">
        <v>1.014</v>
      </c>
      <c r="AL23" s="29">
        <v>0.94679999999999997</v>
      </c>
      <c r="AM23" s="85">
        <v>2690913517</v>
      </c>
      <c r="AN23" s="85">
        <v>19145</v>
      </c>
      <c r="AO23" s="85">
        <v>36284</v>
      </c>
      <c r="AP23" s="34">
        <v>0.94371300000000002</v>
      </c>
      <c r="AQ23" s="1">
        <v>1841</v>
      </c>
      <c r="AR23" s="1">
        <v>19131</v>
      </c>
      <c r="AS23" s="40">
        <f t="shared" si="0"/>
        <v>0.97580495067932249</v>
      </c>
      <c r="AT23" s="1">
        <v>7793</v>
      </c>
      <c r="AU23" s="1">
        <v>5762</v>
      </c>
      <c r="AV23" s="40">
        <f t="shared" si="1"/>
        <v>0.89277481393663971</v>
      </c>
      <c r="AW23" s="1">
        <v>9503</v>
      </c>
      <c r="AX23" s="1">
        <v>11327</v>
      </c>
      <c r="AY23" s="40">
        <f t="shared" si="2"/>
        <v>0.94737799608859785</v>
      </c>
      <c r="AZ23" s="1">
        <v>8</v>
      </c>
      <c r="BA23" s="85">
        <v>64</v>
      </c>
      <c r="BB23" s="51">
        <f t="shared" si="3"/>
        <v>0.98630136986301364</v>
      </c>
      <c r="BC23" s="79">
        <v>6</v>
      </c>
      <c r="BD23" s="79">
        <v>330</v>
      </c>
      <c r="BE23" s="108">
        <f t="shared" si="4"/>
        <v>0.97391304347826091</v>
      </c>
    </row>
    <row r="24" spans="1:57" x14ac:dyDescent="0.25">
      <c r="A24" s="18" t="s">
        <v>23</v>
      </c>
      <c r="B24" s="105" t="s">
        <v>107</v>
      </c>
      <c r="C24" s="19" t="s">
        <v>46</v>
      </c>
      <c r="D24" s="56">
        <v>61</v>
      </c>
      <c r="E24" s="3">
        <v>1971028388</v>
      </c>
      <c r="F24" s="46">
        <v>1825780</v>
      </c>
      <c r="G24" s="1">
        <v>13417110</v>
      </c>
      <c r="H24" s="1">
        <v>4297064</v>
      </c>
      <c r="I24" s="1">
        <v>2502</v>
      </c>
      <c r="J24" s="1">
        <v>47856</v>
      </c>
      <c r="K24" s="24">
        <v>3036055221</v>
      </c>
      <c r="L24" s="86">
        <v>2542136</v>
      </c>
      <c r="M24" s="86">
        <v>358544452</v>
      </c>
      <c r="N24" s="86">
        <v>216919</v>
      </c>
      <c r="O24" s="86">
        <v>6845085</v>
      </c>
      <c r="P24" s="86">
        <v>365389537</v>
      </c>
      <c r="Q24" s="29">
        <v>880</v>
      </c>
      <c r="R24" s="29">
        <v>880</v>
      </c>
      <c r="S24" s="29">
        <v>800</v>
      </c>
      <c r="T24" s="29">
        <v>74</v>
      </c>
      <c r="U24" s="29">
        <v>6</v>
      </c>
      <c r="V24" s="29">
        <v>868</v>
      </c>
      <c r="W24" s="86">
        <v>3205698</v>
      </c>
      <c r="X24" s="29">
        <v>114</v>
      </c>
      <c r="Y24" s="29">
        <v>7</v>
      </c>
      <c r="Z24" s="86">
        <v>102525</v>
      </c>
      <c r="AA24" s="86">
        <v>97619190</v>
      </c>
      <c r="AB24" s="86">
        <v>2635099640</v>
      </c>
      <c r="AC24" s="86">
        <v>2471883</v>
      </c>
      <c r="AD24" s="86">
        <v>322923</v>
      </c>
      <c r="AE24" s="86">
        <v>282378</v>
      </c>
      <c r="AF24" s="86">
        <v>40545</v>
      </c>
      <c r="AG24" s="86">
        <v>464779</v>
      </c>
      <c r="AH24" s="86">
        <v>666696</v>
      </c>
      <c r="AI24" s="86">
        <v>1131475</v>
      </c>
      <c r="AJ24" s="34">
        <v>0.85114000000000001</v>
      </c>
      <c r="AK24" s="86">
        <v>1.0129999999999999</v>
      </c>
      <c r="AL24" s="29">
        <v>0.93810000000000004</v>
      </c>
      <c r="AM24" s="86">
        <v>2668445904</v>
      </c>
      <c r="AN24" s="86">
        <v>18533</v>
      </c>
      <c r="AO24" s="86">
        <v>37083</v>
      </c>
      <c r="AP24" s="34">
        <v>0.94689699999999999</v>
      </c>
      <c r="AQ24" s="1">
        <v>1702</v>
      </c>
      <c r="AR24" s="1">
        <v>19255</v>
      </c>
      <c r="AS24" s="40">
        <f t="shared" si="0"/>
        <v>0.97510701656430299</v>
      </c>
      <c r="AT24" s="1">
        <v>7433</v>
      </c>
      <c r="AU24" s="1">
        <v>6298</v>
      </c>
      <c r="AV24" s="40">
        <f t="shared" si="1"/>
        <v>0.90436672594348944</v>
      </c>
      <c r="AW24" s="1">
        <v>9392</v>
      </c>
      <c r="AX24" s="1">
        <v>11464</v>
      </c>
      <c r="AY24" s="40">
        <f t="shared" si="2"/>
        <v>0.9485605130304271</v>
      </c>
      <c r="AZ24" s="1">
        <v>6</v>
      </c>
      <c r="BA24" s="86">
        <v>66</v>
      </c>
      <c r="BB24" s="51">
        <f t="shared" si="3"/>
        <v>0.98630136986301364</v>
      </c>
      <c r="BC24" s="79">
        <v>4</v>
      </c>
      <c r="BD24" s="79">
        <v>333</v>
      </c>
      <c r="BE24" s="108">
        <f t="shared" si="4"/>
        <v>0.97681159420289854</v>
      </c>
    </row>
    <row r="25" spans="1:57" x14ac:dyDescent="0.25">
      <c r="A25" s="18" t="s">
        <v>24</v>
      </c>
      <c r="B25" s="105" t="s">
        <v>105</v>
      </c>
      <c r="C25" s="19" t="s">
        <v>46</v>
      </c>
      <c r="D25" s="56">
        <v>65</v>
      </c>
      <c r="E25" s="3">
        <v>1071832196</v>
      </c>
      <c r="F25" s="46">
        <v>1768505</v>
      </c>
      <c r="G25" s="1">
        <v>9509603</v>
      </c>
      <c r="H25" s="1">
        <v>4121425</v>
      </c>
      <c r="I25" s="1">
        <v>2634</v>
      </c>
      <c r="J25" s="1">
        <v>47155</v>
      </c>
      <c r="K25" s="25">
        <v>3058883701</v>
      </c>
      <c r="L25" s="86">
        <v>2378629</v>
      </c>
      <c r="M25" s="86">
        <v>346775873</v>
      </c>
      <c r="N25" s="86">
        <v>84308</v>
      </c>
      <c r="O25" s="86">
        <v>3008758</v>
      </c>
      <c r="P25" s="86">
        <v>349784631</v>
      </c>
      <c r="Q25" s="29">
        <v>1096</v>
      </c>
      <c r="R25" s="29">
        <v>1096</v>
      </c>
      <c r="S25" s="29">
        <v>910</v>
      </c>
      <c r="T25" s="29">
        <v>180</v>
      </c>
      <c r="U25" s="29">
        <v>6</v>
      </c>
      <c r="V25" s="29">
        <v>1089</v>
      </c>
      <c r="W25" s="86">
        <v>4162994</v>
      </c>
      <c r="X25" s="29">
        <v>134</v>
      </c>
      <c r="Y25" s="29">
        <v>10</v>
      </c>
      <c r="Z25" s="86">
        <v>106365</v>
      </c>
      <c r="AA25" s="86">
        <v>100242287</v>
      </c>
      <c r="AB25" s="86">
        <v>2669004874</v>
      </c>
      <c r="AC25" s="86">
        <v>2511843</v>
      </c>
      <c r="AD25" s="86">
        <v>331591</v>
      </c>
      <c r="AE25" s="86">
        <v>285907</v>
      </c>
      <c r="AF25" s="86">
        <v>45684</v>
      </c>
      <c r="AG25" s="86">
        <v>507046</v>
      </c>
      <c r="AH25" s="86">
        <v>719669</v>
      </c>
      <c r="AI25" s="86">
        <v>1226715</v>
      </c>
      <c r="AJ25" s="34">
        <v>0.86209999999999998</v>
      </c>
      <c r="AK25" s="29">
        <v>1.0149999999999999</v>
      </c>
      <c r="AL25" s="29">
        <v>0.94110000000000005</v>
      </c>
      <c r="AM25" s="86">
        <v>2707372752</v>
      </c>
      <c r="AN25" s="86">
        <v>19015</v>
      </c>
      <c r="AO25" s="86">
        <v>36859</v>
      </c>
      <c r="AP25" s="34">
        <v>0.95128999999999997</v>
      </c>
      <c r="AQ25" s="1">
        <v>1763</v>
      </c>
      <c r="AR25" s="1">
        <v>19251</v>
      </c>
      <c r="AS25" s="40">
        <f t="shared" si="0"/>
        <v>0.97775916620137726</v>
      </c>
      <c r="AT25" s="1">
        <v>7724</v>
      </c>
      <c r="AU25" s="1">
        <v>6148</v>
      </c>
      <c r="AV25" s="40">
        <f t="shared" si="1"/>
        <v>0.91365342817624973</v>
      </c>
      <c r="AW25" s="1">
        <v>9518</v>
      </c>
      <c r="AX25" s="1">
        <v>11398</v>
      </c>
      <c r="AY25" s="40">
        <f t="shared" si="2"/>
        <v>0.95128939828080228</v>
      </c>
      <c r="AZ25" s="1">
        <v>10</v>
      </c>
      <c r="BA25" s="86">
        <v>62</v>
      </c>
      <c r="BB25" s="51">
        <f t="shared" si="3"/>
        <v>0.98630136986301364</v>
      </c>
      <c r="BC25" s="79">
        <v>4</v>
      </c>
      <c r="BD25" s="79">
        <v>332</v>
      </c>
      <c r="BE25" s="108">
        <f t="shared" si="4"/>
        <v>0.97391304347826091</v>
      </c>
    </row>
    <row r="26" spans="1:57" x14ac:dyDescent="0.25">
      <c r="A26" s="18" t="s">
        <v>25</v>
      </c>
      <c r="B26" s="105" t="s">
        <v>105</v>
      </c>
      <c r="C26" s="19" t="s">
        <v>45</v>
      </c>
      <c r="D26" s="56">
        <v>65</v>
      </c>
      <c r="E26" s="3">
        <v>1020794628</v>
      </c>
      <c r="F26" s="46">
        <v>1786096</v>
      </c>
      <c r="G26" s="1">
        <v>9271083</v>
      </c>
      <c r="H26" s="1">
        <v>3986512</v>
      </c>
      <c r="I26" s="1">
        <v>2790</v>
      </c>
      <c r="J26" s="1">
        <v>46821</v>
      </c>
      <c r="K26" s="27">
        <v>3035769089</v>
      </c>
      <c r="L26" s="87">
        <v>2323611</v>
      </c>
      <c r="M26" s="87">
        <v>338360068</v>
      </c>
      <c r="N26" s="87">
        <v>79047</v>
      </c>
      <c r="O26" s="87">
        <v>2909690</v>
      </c>
      <c r="P26" s="87">
        <v>341269758</v>
      </c>
      <c r="Q26" s="29">
        <v>1046</v>
      </c>
      <c r="R26" s="29">
        <v>1046</v>
      </c>
      <c r="S26" s="29">
        <v>886</v>
      </c>
      <c r="T26" s="29">
        <v>155</v>
      </c>
      <c r="U26" s="29">
        <v>5</v>
      </c>
      <c r="V26" s="29">
        <v>1037</v>
      </c>
      <c r="W26" s="87">
        <v>4023036</v>
      </c>
      <c r="X26" s="29">
        <v>111</v>
      </c>
      <c r="Y26" s="29">
        <v>13</v>
      </c>
      <c r="Z26" s="87">
        <v>99910</v>
      </c>
      <c r="AA26" s="87">
        <v>96351229</v>
      </c>
      <c r="AB26" s="87">
        <v>2656866736</v>
      </c>
      <c r="AC26" s="87">
        <v>2522153</v>
      </c>
      <c r="AD26" s="87">
        <v>340966</v>
      </c>
      <c r="AE26" s="87">
        <v>294546</v>
      </c>
      <c r="AF26" s="87">
        <v>46420</v>
      </c>
      <c r="AG26" s="87">
        <v>512538</v>
      </c>
      <c r="AH26" s="87">
        <v>733742</v>
      </c>
      <c r="AI26" s="87">
        <v>1246280</v>
      </c>
      <c r="AJ26" s="34">
        <v>0.85816999999999999</v>
      </c>
      <c r="AK26" s="87">
        <v>1.014</v>
      </c>
      <c r="AL26" s="29">
        <v>0.94930000000000003</v>
      </c>
      <c r="AM26" s="87">
        <v>2692908807</v>
      </c>
      <c r="AN26" s="87">
        <v>19280</v>
      </c>
      <c r="AO26" s="87">
        <v>36235</v>
      </c>
      <c r="AP26" s="34">
        <v>0.94517700000000004</v>
      </c>
      <c r="AQ26" s="1">
        <v>1917</v>
      </c>
      <c r="AR26" s="1">
        <v>19097</v>
      </c>
      <c r="AS26" s="40">
        <f t="shared" si="0"/>
        <v>0.97775916620137726</v>
      </c>
      <c r="AT26" s="1">
        <v>7818</v>
      </c>
      <c r="AU26" s="1">
        <v>5778</v>
      </c>
      <c r="AV26" s="40">
        <f t="shared" si="1"/>
        <v>0.89547520252914448</v>
      </c>
      <c r="AW26" s="1">
        <v>9534</v>
      </c>
      <c r="AX26" s="1">
        <v>11299</v>
      </c>
      <c r="AY26" s="40">
        <f t="shared" si="2"/>
        <v>0.94751444035111654</v>
      </c>
      <c r="AZ26" s="1">
        <v>11</v>
      </c>
      <c r="BA26" s="87">
        <v>61</v>
      </c>
      <c r="BB26" s="51">
        <f t="shared" si="3"/>
        <v>0.98630136986301364</v>
      </c>
      <c r="BC26" s="79">
        <v>3</v>
      </c>
      <c r="BD26" s="79">
        <v>334</v>
      </c>
      <c r="BE26" s="108">
        <f t="shared" si="4"/>
        <v>0.97681159420289854</v>
      </c>
    </row>
    <row r="27" spans="1:57" x14ac:dyDescent="0.25">
      <c r="A27" s="18" t="s">
        <v>47</v>
      </c>
      <c r="B27" s="105" t="s">
        <v>107</v>
      </c>
      <c r="C27" s="19" t="s">
        <v>46</v>
      </c>
      <c r="D27" s="56">
        <v>67</v>
      </c>
      <c r="E27" s="3">
        <v>1317878682</v>
      </c>
      <c r="F27" s="46">
        <v>1759566</v>
      </c>
      <c r="G27" s="1">
        <v>9505888</v>
      </c>
      <c r="H27" s="1">
        <v>4181777</v>
      </c>
      <c r="I27" s="1">
        <v>2777</v>
      </c>
      <c r="J27" s="1">
        <v>59735</v>
      </c>
      <c r="K27" s="26">
        <v>3092762724</v>
      </c>
      <c r="L27" s="87">
        <v>2482324</v>
      </c>
      <c r="M27" s="87">
        <v>363363989</v>
      </c>
      <c r="N27" s="87">
        <v>79950</v>
      </c>
      <c r="O27" s="87">
        <v>2995343</v>
      </c>
      <c r="P27" s="87">
        <v>366359332</v>
      </c>
      <c r="Q27" s="29">
        <v>994</v>
      </c>
      <c r="R27" s="29">
        <v>994</v>
      </c>
      <c r="S27" s="29">
        <v>831</v>
      </c>
      <c r="T27" s="29">
        <v>153</v>
      </c>
      <c r="U27" s="29">
        <v>10</v>
      </c>
      <c r="V27" s="29">
        <v>984</v>
      </c>
      <c r="W27" s="87">
        <v>4059001</v>
      </c>
      <c r="X27" s="29">
        <v>147</v>
      </c>
      <c r="Y27" s="29">
        <v>21</v>
      </c>
      <c r="Z27" s="87">
        <v>104476</v>
      </c>
      <c r="AA27" s="87">
        <v>100492717</v>
      </c>
      <c r="AB27" s="87">
        <v>2682920147</v>
      </c>
      <c r="AC27" s="87">
        <v>2459280</v>
      </c>
      <c r="AD27" s="87">
        <v>334930</v>
      </c>
      <c r="AE27" s="87">
        <v>289192</v>
      </c>
      <c r="AF27" s="87">
        <v>45738</v>
      </c>
      <c r="AG27" s="87">
        <v>505765</v>
      </c>
      <c r="AH27" s="87">
        <v>735169</v>
      </c>
      <c r="AI27" s="87">
        <v>1240934</v>
      </c>
      <c r="AJ27" s="34">
        <v>0.86658999999999997</v>
      </c>
      <c r="AK27" s="87">
        <v>1.016</v>
      </c>
      <c r="AL27" s="29">
        <v>0.91659999999999997</v>
      </c>
      <c r="AM27" s="87">
        <v>2724743886</v>
      </c>
      <c r="AN27" s="87">
        <v>19604</v>
      </c>
      <c r="AO27" s="87">
        <v>36279</v>
      </c>
      <c r="AP27" s="34">
        <v>0.95144300000000004</v>
      </c>
      <c r="AQ27" s="1">
        <v>1906</v>
      </c>
      <c r="AR27" s="1">
        <v>19076</v>
      </c>
      <c r="AS27" s="40">
        <f t="shared" si="0"/>
        <v>0.97627024008933561</v>
      </c>
      <c r="AT27" s="1">
        <v>7906</v>
      </c>
      <c r="AU27" s="1">
        <v>5965</v>
      </c>
      <c r="AV27" s="40">
        <f t="shared" si="1"/>
        <v>0.91358756503984717</v>
      </c>
      <c r="AW27" s="1">
        <v>9781</v>
      </c>
      <c r="AX27" s="1">
        <v>11177</v>
      </c>
      <c r="AY27" s="40">
        <f t="shared" si="2"/>
        <v>0.95319961795606489</v>
      </c>
      <c r="AZ27" s="1">
        <v>11</v>
      </c>
      <c r="BA27" s="106">
        <v>61</v>
      </c>
      <c r="BB27" s="51">
        <f t="shared" si="3"/>
        <v>0.98630136986301364</v>
      </c>
      <c r="BC27" s="79">
        <v>4</v>
      </c>
      <c r="BD27" s="79">
        <v>333</v>
      </c>
      <c r="BE27" s="108">
        <f t="shared" si="4"/>
        <v>0.97681159420289854</v>
      </c>
    </row>
    <row r="28" spans="1:57" x14ac:dyDescent="0.25">
      <c r="A28" s="18" t="s">
        <v>48</v>
      </c>
      <c r="B28" s="105" t="s">
        <v>107</v>
      </c>
      <c r="C28" s="19" t="s">
        <v>46</v>
      </c>
      <c r="D28" s="56">
        <v>65</v>
      </c>
      <c r="E28" s="3">
        <v>1076246144</v>
      </c>
      <c r="F28" s="46">
        <v>1711749</v>
      </c>
      <c r="G28" s="1">
        <v>9559810</v>
      </c>
      <c r="H28" s="1">
        <v>4081710</v>
      </c>
      <c r="I28" s="1">
        <v>2677</v>
      </c>
      <c r="J28" s="1">
        <v>59788</v>
      </c>
      <c r="K28" s="28">
        <v>3055855246</v>
      </c>
      <c r="L28" s="88">
        <v>2359140</v>
      </c>
      <c r="M28" s="88">
        <v>342582901</v>
      </c>
      <c r="N28" s="88">
        <v>79247</v>
      </c>
      <c r="O28" s="88">
        <v>2907302</v>
      </c>
      <c r="P28" s="88">
        <v>345490203</v>
      </c>
      <c r="Q28" s="29">
        <v>1134</v>
      </c>
      <c r="R28" s="29">
        <v>1134</v>
      </c>
      <c r="S28" s="29">
        <v>933</v>
      </c>
      <c r="T28" s="29">
        <v>195</v>
      </c>
      <c r="U28" s="29">
        <v>6</v>
      </c>
      <c r="V28" s="29">
        <v>1122</v>
      </c>
      <c r="W28" s="88">
        <v>4160794</v>
      </c>
      <c r="X28" s="29">
        <v>126</v>
      </c>
      <c r="Y28" s="29">
        <v>12</v>
      </c>
      <c r="Z28" s="88">
        <v>105546</v>
      </c>
      <c r="AA28" s="88">
        <v>100251888</v>
      </c>
      <c r="AB28" s="88">
        <v>2670489696</v>
      </c>
      <c r="AC28" s="88">
        <v>2440703</v>
      </c>
      <c r="AD28" s="88">
        <v>332627</v>
      </c>
      <c r="AE28" s="88">
        <v>286802</v>
      </c>
      <c r="AF28" s="88">
        <v>45825</v>
      </c>
      <c r="AG28" s="88">
        <v>503793</v>
      </c>
      <c r="AH28" s="88">
        <v>728853</v>
      </c>
      <c r="AI28" s="88">
        <v>1232646</v>
      </c>
      <c r="AJ28" s="34">
        <v>0.86256999999999995</v>
      </c>
      <c r="AK28" s="29">
        <v>1.0149999999999999</v>
      </c>
      <c r="AL28" s="29">
        <v>0.91400000000000003</v>
      </c>
      <c r="AM28" s="88">
        <v>2708808510</v>
      </c>
      <c r="AN28" s="88">
        <v>18995</v>
      </c>
      <c r="AO28" s="88">
        <v>36790</v>
      </c>
      <c r="AP28" s="34">
        <v>0.94977400000000001</v>
      </c>
      <c r="AQ28" s="1">
        <v>1750</v>
      </c>
      <c r="AR28" s="1">
        <v>19219</v>
      </c>
      <c r="AS28" s="40">
        <f t="shared" si="0"/>
        <v>0.97566536385631863</v>
      </c>
      <c r="AT28" s="1">
        <v>7685</v>
      </c>
      <c r="AU28" s="1">
        <v>6170</v>
      </c>
      <c r="AV28" s="40">
        <f t="shared" si="1"/>
        <v>0.91253375485740629</v>
      </c>
      <c r="AW28" s="1">
        <v>9552</v>
      </c>
      <c r="AX28" s="1">
        <v>11337</v>
      </c>
      <c r="AY28" s="40">
        <f t="shared" si="2"/>
        <v>0.95006139991813343</v>
      </c>
      <c r="AZ28" s="1">
        <v>8</v>
      </c>
      <c r="BA28" s="1">
        <v>64</v>
      </c>
      <c r="BB28" s="51">
        <f t="shared" si="3"/>
        <v>0.98630136986301364</v>
      </c>
      <c r="BC28" s="79">
        <v>5</v>
      </c>
      <c r="BD28" s="79">
        <v>334</v>
      </c>
      <c r="BE28" s="108">
        <f t="shared" si="4"/>
        <v>0.9826086956521739</v>
      </c>
    </row>
    <row r="29" spans="1:57" x14ac:dyDescent="0.25">
      <c r="A29" s="18" t="s">
        <v>29</v>
      </c>
      <c r="B29" s="105" t="s">
        <v>107</v>
      </c>
      <c r="C29" s="19" t="s">
        <v>46</v>
      </c>
      <c r="D29" s="56">
        <v>65</v>
      </c>
      <c r="E29" s="3">
        <v>1933215540</v>
      </c>
      <c r="F29" s="46">
        <v>1694558</v>
      </c>
      <c r="G29" s="1">
        <v>11656136</v>
      </c>
      <c r="H29" s="1">
        <v>4213872</v>
      </c>
      <c r="I29" s="1">
        <v>2587</v>
      </c>
      <c r="J29" s="1">
        <v>77503</v>
      </c>
      <c r="K29" s="35">
        <v>3071565189</v>
      </c>
      <c r="L29" s="89">
        <v>2459019</v>
      </c>
      <c r="M29" s="89">
        <v>354963417</v>
      </c>
      <c r="N29" s="89">
        <v>191256</v>
      </c>
      <c r="O29" s="89">
        <v>6055717</v>
      </c>
      <c r="P29" s="89">
        <v>361019134</v>
      </c>
      <c r="Q29" s="29">
        <v>934</v>
      </c>
      <c r="R29" s="29">
        <v>934</v>
      </c>
      <c r="S29" s="29">
        <v>811</v>
      </c>
      <c r="T29" s="29">
        <v>118</v>
      </c>
      <c r="U29" s="29">
        <v>5</v>
      </c>
      <c r="V29" s="29">
        <v>923</v>
      </c>
      <c r="W29" s="89">
        <v>3546147</v>
      </c>
      <c r="X29" s="29">
        <v>126</v>
      </c>
      <c r="Y29" s="29">
        <v>15</v>
      </c>
      <c r="Z29" s="90">
        <v>103318</v>
      </c>
      <c r="AA29" s="90">
        <v>99865580</v>
      </c>
      <c r="AB29" s="90">
        <v>2666394461</v>
      </c>
      <c r="AC29" s="89">
        <v>2547645</v>
      </c>
      <c r="AD29" s="89">
        <v>363110</v>
      </c>
      <c r="AE29" s="89">
        <v>316029</v>
      </c>
      <c r="AF29" s="89">
        <v>47081</v>
      </c>
      <c r="AG29" s="90">
        <v>534076</v>
      </c>
      <c r="AH29" s="90">
        <v>763771</v>
      </c>
      <c r="AI29" s="89">
        <v>1297847</v>
      </c>
      <c r="AJ29" s="34">
        <v>0.86124999999999996</v>
      </c>
      <c r="AK29" s="29">
        <v>1.0169999999999999</v>
      </c>
      <c r="AL29" s="29">
        <v>0.95550000000000002</v>
      </c>
      <c r="AM29" s="89">
        <v>2708390339</v>
      </c>
      <c r="AN29" s="89">
        <v>19331</v>
      </c>
      <c r="AO29" s="89">
        <v>36490</v>
      </c>
      <c r="AP29" s="34">
        <v>0.95038699999999998</v>
      </c>
      <c r="AQ29" s="1">
        <v>1933</v>
      </c>
      <c r="AR29" s="1">
        <v>19061</v>
      </c>
      <c r="AS29" s="40">
        <f t="shared" si="0"/>
        <v>0.97682858738135125</v>
      </c>
      <c r="AT29" s="1">
        <v>7701</v>
      </c>
      <c r="AU29" s="1">
        <v>6120</v>
      </c>
      <c r="AV29" s="40">
        <f t="shared" si="1"/>
        <v>0.91029440821971941</v>
      </c>
      <c r="AW29" s="1">
        <v>9687</v>
      </c>
      <c r="AX29" s="1">
        <v>11247</v>
      </c>
      <c r="AY29" s="40">
        <f t="shared" si="2"/>
        <v>0.95210806385591484</v>
      </c>
      <c r="AZ29" s="1">
        <v>10</v>
      </c>
      <c r="BA29" s="90">
        <v>62</v>
      </c>
      <c r="BB29" s="51">
        <f t="shared" si="3"/>
        <v>0.98630136986301364</v>
      </c>
      <c r="BC29" s="79">
        <v>3</v>
      </c>
      <c r="BD29" s="79">
        <v>333</v>
      </c>
      <c r="BE29" s="108">
        <f t="shared" si="4"/>
        <v>0.97391304347826091</v>
      </c>
    </row>
    <row r="30" spans="1:57" x14ac:dyDescent="0.25">
      <c r="A30" s="18" t="s">
        <v>30</v>
      </c>
      <c r="B30" s="105" t="s">
        <v>107</v>
      </c>
      <c r="C30" s="19" t="s">
        <v>45</v>
      </c>
      <c r="D30" s="56">
        <v>67</v>
      </c>
      <c r="E30" s="3">
        <v>2154764560</v>
      </c>
      <c r="F30" s="46">
        <v>1763094</v>
      </c>
      <c r="G30" s="1">
        <v>10109027</v>
      </c>
      <c r="H30" s="1">
        <v>4020230</v>
      </c>
      <c r="I30" s="1">
        <v>2879</v>
      </c>
      <c r="J30" s="1">
        <v>53701</v>
      </c>
      <c r="K30" s="36">
        <v>3065709091</v>
      </c>
      <c r="L30" s="89">
        <v>2380113</v>
      </c>
      <c r="M30" s="89">
        <v>348760232</v>
      </c>
      <c r="N30" s="89">
        <v>183335</v>
      </c>
      <c r="O30" s="89">
        <v>5861587</v>
      </c>
      <c r="P30" s="89">
        <v>354621819</v>
      </c>
      <c r="Q30" s="29">
        <v>969</v>
      </c>
      <c r="R30" s="29">
        <v>969</v>
      </c>
      <c r="S30" s="29">
        <v>879</v>
      </c>
      <c r="T30" s="29">
        <v>82</v>
      </c>
      <c r="U30" s="29">
        <v>8</v>
      </c>
      <c r="V30" s="29">
        <v>958</v>
      </c>
      <c r="W30" s="89">
        <v>3972042</v>
      </c>
      <c r="X30" s="29">
        <v>139</v>
      </c>
      <c r="Y30" s="29">
        <v>9</v>
      </c>
      <c r="Z30" s="90">
        <v>99542</v>
      </c>
      <c r="AA30" s="90">
        <v>96977328</v>
      </c>
      <c r="AB30" s="90">
        <v>2668383968</v>
      </c>
      <c r="AC30" s="89">
        <v>2547172</v>
      </c>
      <c r="AD30" s="89">
        <v>357576</v>
      </c>
      <c r="AE30" s="89">
        <v>310667</v>
      </c>
      <c r="AF30" s="89">
        <v>46909</v>
      </c>
      <c r="AG30" s="90">
        <v>523870</v>
      </c>
      <c r="AH30" s="90">
        <v>761725</v>
      </c>
      <c r="AI30" s="89">
        <v>1285595</v>
      </c>
      <c r="AJ30" s="34">
        <v>0.86189000000000004</v>
      </c>
      <c r="AK30" s="29">
        <v>1.016</v>
      </c>
      <c r="AL30" s="89">
        <v>0.9546</v>
      </c>
      <c r="AM30" s="89">
        <v>2708805176</v>
      </c>
      <c r="AN30" s="89">
        <v>19610</v>
      </c>
      <c r="AO30" s="89">
        <v>35895</v>
      </c>
      <c r="AP30" s="34">
        <v>0.94500700000000004</v>
      </c>
      <c r="AQ30" s="1">
        <v>1986</v>
      </c>
      <c r="AR30" s="1">
        <v>18982</v>
      </c>
      <c r="AS30" s="40">
        <f t="shared" si="0"/>
        <v>0.97561883491531731</v>
      </c>
      <c r="AT30" s="1">
        <v>7873</v>
      </c>
      <c r="AU30" s="1">
        <v>5731</v>
      </c>
      <c r="AV30" s="40">
        <f t="shared" si="1"/>
        <v>0.89600210762036492</v>
      </c>
      <c r="AW30" s="1">
        <v>9742</v>
      </c>
      <c r="AX30" s="1">
        <v>11118</v>
      </c>
      <c r="AY30" s="40">
        <f t="shared" si="2"/>
        <v>0.94874243871378539</v>
      </c>
      <c r="AZ30" s="1">
        <v>9</v>
      </c>
      <c r="BA30" s="90">
        <v>64</v>
      </c>
      <c r="BB30" s="51">
        <f t="shared" si="3"/>
        <v>1</v>
      </c>
      <c r="BC30" s="79">
        <v>4</v>
      </c>
      <c r="BD30" s="79">
        <v>331</v>
      </c>
      <c r="BE30" s="108">
        <f t="shared" si="4"/>
        <v>0.97101449275362317</v>
      </c>
    </row>
    <row r="31" spans="1:57" x14ac:dyDescent="0.25">
      <c r="A31" s="18" t="s">
        <v>31</v>
      </c>
      <c r="B31" s="105" t="s">
        <v>107</v>
      </c>
      <c r="C31" s="19" t="s">
        <v>46</v>
      </c>
      <c r="D31" s="56">
        <v>65</v>
      </c>
      <c r="E31" s="3">
        <v>1147823808</v>
      </c>
      <c r="F31" s="46">
        <v>1706148</v>
      </c>
      <c r="G31" s="1">
        <v>10077908</v>
      </c>
      <c r="H31" s="1">
        <v>4199407</v>
      </c>
      <c r="I31" s="1">
        <v>2508</v>
      </c>
      <c r="J31" s="1">
        <v>48419</v>
      </c>
      <c r="K31" s="37">
        <v>3050234439</v>
      </c>
      <c r="L31" s="89">
        <v>2403902</v>
      </c>
      <c r="M31" s="89">
        <v>347313442</v>
      </c>
      <c r="N31" s="89">
        <v>82277</v>
      </c>
      <c r="O31" s="89">
        <v>2860308</v>
      </c>
      <c r="P31" s="89">
        <v>350173750</v>
      </c>
      <c r="Q31" s="29">
        <v>1159</v>
      </c>
      <c r="R31" s="29">
        <v>1159</v>
      </c>
      <c r="S31" s="29">
        <v>928</v>
      </c>
      <c r="T31" s="29">
        <v>226</v>
      </c>
      <c r="U31" s="29">
        <v>5</v>
      </c>
      <c r="V31" s="29">
        <v>1151</v>
      </c>
      <c r="W31" s="89">
        <v>4270044</v>
      </c>
      <c r="X31" s="29">
        <v>109</v>
      </c>
      <c r="Y31" s="29">
        <v>10</v>
      </c>
      <c r="Z31" s="90">
        <v>106167</v>
      </c>
      <c r="AA31" s="90">
        <v>100004152</v>
      </c>
      <c r="AB31" s="90">
        <v>2659095620</v>
      </c>
      <c r="AC31" s="89">
        <v>2490748</v>
      </c>
      <c r="AD31" s="89">
        <v>338788</v>
      </c>
      <c r="AE31" s="89">
        <v>293905</v>
      </c>
      <c r="AF31" s="89">
        <v>44883</v>
      </c>
      <c r="AG31" s="90">
        <v>488898</v>
      </c>
      <c r="AH31" s="90">
        <v>714467</v>
      </c>
      <c r="AI31" s="89">
        <v>1203365</v>
      </c>
      <c r="AJ31" s="34">
        <v>0.85889000000000004</v>
      </c>
      <c r="AK31" s="29">
        <v>1.0149999999999999</v>
      </c>
      <c r="AL31" s="29">
        <v>0.93669999999999998</v>
      </c>
      <c r="AM31" s="89">
        <v>2698519342</v>
      </c>
      <c r="AN31" s="89">
        <v>18285</v>
      </c>
      <c r="AO31" s="89">
        <v>37434</v>
      </c>
      <c r="AP31" s="34">
        <v>0.94865100000000002</v>
      </c>
      <c r="AQ31" s="1">
        <v>1477</v>
      </c>
      <c r="AR31" s="1">
        <v>19527</v>
      </c>
      <c r="AS31" s="40">
        <f t="shared" si="0"/>
        <v>0.97729387679136426</v>
      </c>
      <c r="AT31" s="1">
        <v>7664</v>
      </c>
      <c r="AU31" s="1">
        <v>6161</v>
      </c>
      <c r="AV31" s="40">
        <f t="shared" si="1"/>
        <v>0.91055786076532963</v>
      </c>
      <c r="AW31" s="1">
        <v>9138</v>
      </c>
      <c r="AX31" s="1">
        <v>11679</v>
      </c>
      <c r="AY31" s="40">
        <f t="shared" si="2"/>
        <v>0.94678673761768317</v>
      </c>
      <c r="AZ31" s="1">
        <v>6</v>
      </c>
      <c r="BA31" s="90">
        <v>67</v>
      </c>
      <c r="BB31" s="51">
        <f t="shared" si="3"/>
        <v>1</v>
      </c>
      <c r="BC31" s="79">
        <v>1</v>
      </c>
      <c r="BD31" s="79">
        <v>334</v>
      </c>
      <c r="BE31" s="108">
        <f t="shared" si="4"/>
        <v>0.97101449275362317</v>
      </c>
    </row>
    <row r="32" spans="1:57" x14ac:dyDescent="0.25">
      <c r="A32" s="18" t="s">
        <v>14</v>
      </c>
      <c r="B32" s="105" t="s">
        <v>107</v>
      </c>
      <c r="C32" s="19" t="s">
        <v>46</v>
      </c>
      <c r="D32" s="56">
        <v>65</v>
      </c>
      <c r="E32" s="3">
        <v>1174883592</v>
      </c>
      <c r="F32" s="46">
        <v>1803525</v>
      </c>
      <c r="G32" s="1">
        <v>9930800</v>
      </c>
      <c r="H32" s="1">
        <v>4184261</v>
      </c>
      <c r="I32" s="1">
        <v>2677</v>
      </c>
      <c r="J32" s="1">
        <v>53480</v>
      </c>
      <c r="K32" s="38">
        <v>3070176657</v>
      </c>
      <c r="L32" s="91">
        <v>2468943</v>
      </c>
      <c r="M32" s="91">
        <v>359058991</v>
      </c>
      <c r="N32" s="91">
        <v>88843</v>
      </c>
      <c r="O32" s="91">
        <v>3263844</v>
      </c>
      <c r="P32" s="91">
        <v>362322835</v>
      </c>
      <c r="Q32" s="29">
        <v>1184</v>
      </c>
      <c r="R32" s="29">
        <v>1184</v>
      </c>
      <c r="S32" s="29">
        <v>1026</v>
      </c>
      <c r="T32" s="29">
        <v>154</v>
      </c>
      <c r="U32" s="29">
        <v>4</v>
      </c>
      <c r="V32" s="29">
        <v>1174</v>
      </c>
      <c r="W32" s="91">
        <v>4707864</v>
      </c>
      <c r="X32" s="29">
        <v>138</v>
      </c>
      <c r="Y32" s="29">
        <v>18</v>
      </c>
      <c r="Z32" s="91">
        <v>104565</v>
      </c>
      <c r="AA32" s="91">
        <v>99940494</v>
      </c>
      <c r="AB32" s="91">
        <v>2668090588</v>
      </c>
      <c r="AC32" s="91">
        <v>2730736</v>
      </c>
      <c r="AD32" s="91">
        <v>370336</v>
      </c>
      <c r="AE32" s="91">
        <v>319371</v>
      </c>
      <c r="AF32" s="91">
        <v>50965</v>
      </c>
      <c r="AG32" s="91">
        <v>568784</v>
      </c>
      <c r="AH32" s="91">
        <v>806036</v>
      </c>
      <c r="AI32" s="91">
        <v>1374820</v>
      </c>
      <c r="AJ32" s="34">
        <v>0.86180000000000001</v>
      </c>
      <c r="AK32" s="29">
        <v>1.0149999999999999</v>
      </c>
      <c r="AL32" s="61">
        <v>1.0235000000000001</v>
      </c>
      <c r="AM32" s="91">
        <v>2706055282</v>
      </c>
      <c r="AN32" s="91">
        <v>19121</v>
      </c>
      <c r="AO32" s="91">
        <v>36666</v>
      </c>
      <c r="AP32" s="34">
        <v>0.94980799999999999</v>
      </c>
      <c r="AQ32" s="1">
        <v>1845</v>
      </c>
      <c r="AR32" s="1">
        <v>19164</v>
      </c>
      <c r="AS32" s="40">
        <f t="shared" si="0"/>
        <v>0.97752652149637076</v>
      </c>
      <c r="AT32" s="1">
        <v>7710</v>
      </c>
      <c r="AU32" s="1">
        <v>6121</v>
      </c>
      <c r="AV32" s="40">
        <f t="shared" si="1"/>
        <v>0.91095303958374496</v>
      </c>
      <c r="AW32" s="1">
        <v>9558</v>
      </c>
      <c r="AX32" s="1">
        <v>11317</v>
      </c>
      <c r="AY32" s="40">
        <f t="shared" si="2"/>
        <v>0.94942466002637926</v>
      </c>
      <c r="AZ32" s="1">
        <v>8</v>
      </c>
      <c r="BA32" s="1">
        <v>64</v>
      </c>
      <c r="BB32" s="51">
        <f t="shared" si="3"/>
        <v>0.98630136986301364</v>
      </c>
      <c r="BC32" s="49">
        <v>3</v>
      </c>
      <c r="BD32" s="49">
        <v>331</v>
      </c>
      <c r="BE32" s="108">
        <f t="shared" si="4"/>
        <v>0.96811594202898554</v>
      </c>
    </row>
    <row r="33" spans="1:57" x14ac:dyDescent="0.25">
      <c r="A33" s="18" t="s">
        <v>15</v>
      </c>
      <c r="B33" s="105" t="s">
        <v>107</v>
      </c>
      <c r="C33" s="19" t="s">
        <v>45</v>
      </c>
      <c r="D33" s="56">
        <v>63</v>
      </c>
      <c r="E33" s="3">
        <v>2040099488</v>
      </c>
      <c r="F33" s="46">
        <v>1763147</v>
      </c>
      <c r="G33" s="1">
        <v>13091070</v>
      </c>
      <c r="H33" s="1">
        <v>4158753</v>
      </c>
      <c r="I33" s="1">
        <v>2676</v>
      </c>
      <c r="J33" s="1">
        <v>54001</v>
      </c>
      <c r="K33" s="41">
        <v>3032077675</v>
      </c>
      <c r="L33" s="91">
        <v>2484874</v>
      </c>
      <c r="M33" s="91">
        <v>353048987</v>
      </c>
      <c r="N33" s="91">
        <v>201536</v>
      </c>
      <c r="O33" s="91">
        <v>6450319</v>
      </c>
      <c r="P33" s="91">
        <v>359499306</v>
      </c>
      <c r="Q33" s="29">
        <v>1011</v>
      </c>
      <c r="R33" s="29">
        <v>1011</v>
      </c>
      <c r="S33" s="29">
        <v>890</v>
      </c>
      <c r="T33" s="29">
        <v>117</v>
      </c>
      <c r="U33" s="29">
        <v>4</v>
      </c>
      <c r="V33" s="29">
        <v>999</v>
      </c>
      <c r="W33" s="91">
        <v>3943948</v>
      </c>
      <c r="X33" s="29">
        <v>117</v>
      </c>
      <c r="Y33" s="29">
        <v>7</v>
      </c>
      <c r="Z33" s="91">
        <v>97830</v>
      </c>
      <c r="AA33" s="91">
        <v>94764726</v>
      </c>
      <c r="AB33" s="91">
        <v>2636110250</v>
      </c>
      <c r="AC33" s="91">
        <v>2716567</v>
      </c>
      <c r="AD33" s="91">
        <v>380903</v>
      </c>
      <c r="AE33" s="91">
        <v>331407</v>
      </c>
      <c r="AF33" s="91">
        <v>49496</v>
      </c>
      <c r="AG33" s="91">
        <v>556537</v>
      </c>
      <c r="AH33" s="91">
        <v>801680</v>
      </c>
      <c r="AI33" s="91">
        <v>1358217</v>
      </c>
      <c r="AJ33" s="34">
        <v>0.85146999999999995</v>
      </c>
      <c r="AK33" s="29">
        <v>1.014</v>
      </c>
      <c r="AL33" s="61">
        <v>1.0305</v>
      </c>
      <c r="AM33" s="91">
        <v>2670376013</v>
      </c>
      <c r="AN33" s="91">
        <v>18787</v>
      </c>
      <c r="AO33" s="91">
        <v>36522</v>
      </c>
      <c r="AP33" s="34">
        <v>0.94167000000000001</v>
      </c>
      <c r="AQ33" s="1">
        <v>1725</v>
      </c>
      <c r="AR33" s="1">
        <v>19200</v>
      </c>
      <c r="AS33" s="40">
        <f t="shared" si="0"/>
        <v>0.97361809045226133</v>
      </c>
      <c r="AT33" s="1">
        <v>7602</v>
      </c>
      <c r="AU33" s="1">
        <v>5901</v>
      </c>
      <c r="AV33" s="40">
        <f t="shared" si="1"/>
        <v>0.88934993084370673</v>
      </c>
      <c r="AW33" s="1">
        <v>9453</v>
      </c>
      <c r="AX33" s="1">
        <v>11356</v>
      </c>
      <c r="AY33" s="40">
        <f t="shared" si="2"/>
        <v>0.94642288625096649</v>
      </c>
      <c r="AZ33" s="1">
        <v>7</v>
      </c>
      <c r="BA33" s="1">
        <v>65</v>
      </c>
      <c r="BB33" s="51">
        <f t="shared" si="3"/>
        <v>0.98630136986301364</v>
      </c>
      <c r="BC33" s="49">
        <v>4</v>
      </c>
      <c r="BD33" s="49">
        <v>331</v>
      </c>
      <c r="BE33" s="108">
        <f t="shared" si="4"/>
        <v>0.97101449275362317</v>
      </c>
    </row>
    <row r="34" spans="1:57" x14ac:dyDescent="0.25">
      <c r="A34" s="18" t="s">
        <v>16</v>
      </c>
      <c r="B34" s="105" t="s">
        <v>107</v>
      </c>
      <c r="C34" s="19" t="s">
        <v>46</v>
      </c>
      <c r="D34" s="56">
        <v>61</v>
      </c>
      <c r="E34" s="3">
        <v>2107721960</v>
      </c>
      <c r="F34" s="46">
        <v>1826077</v>
      </c>
      <c r="G34" s="1">
        <v>14657146</v>
      </c>
      <c r="H34" s="1">
        <v>4329308</v>
      </c>
      <c r="I34" s="1">
        <v>2547</v>
      </c>
      <c r="J34" s="1">
        <v>53823</v>
      </c>
      <c r="K34" s="42">
        <v>3041512813</v>
      </c>
      <c r="L34" s="91">
        <v>2605578</v>
      </c>
      <c r="M34" s="91">
        <v>366129251</v>
      </c>
      <c r="N34" s="91">
        <v>193143</v>
      </c>
      <c r="O34" s="91">
        <v>6292527</v>
      </c>
      <c r="P34" s="91">
        <v>372421778</v>
      </c>
      <c r="Q34" s="29">
        <v>979</v>
      </c>
      <c r="R34" s="29">
        <v>979</v>
      </c>
      <c r="S34" s="29">
        <v>891</v>
      </c>
      <c r="T34" s="29">
        <v>81</v>
      </c>
      <c r="U34" s="29">
        <v>7</v>
      </c>
      <c r="V34" s="29">
        <v>971</v>
      </c>
      <c r="W34" s="91">
        <v>3519350</v>
      </c>
      <c r="X34" s="29">
        <v>104</v>
      </c>
      <c r="Y34" s="29">
        <v>17</v>
      </c>
      <c r="Z34" s="91">
        <v>101005</v>
      </c>
      <c r="AA34" s="91">
        <v>97043112</v>
      </c>
      <c r="AB34" s="91">
        <v>2634157679</v>
      </c>
      <c r="AC34" s="91">
        <v>2688154</v>
      </c>
      <c r="AD34" s="91">
        <v>371932</v>
      </c>
      <c r="AE34" s="91">
        <v>325318</v>
      </c>
      <c r="AF34" s="91">
        <v>46614</v>
      </c>
      <c r="AG34" s="91">
        <v>534163</v>
      </c>
      <c r="AH34" s="91">
        <v>760938</v>
      </c>
      <c r="AI34" s="91">
        <v>1295101</v>
      </c>
      <c r="AJ34" s="34">
        <v>0.85084000000000004</v>
      </c>
      <c r="AK34" s="29">
        <v>1.0129999999999999</v>
      </c>
      <c r="AL34" s="61">
        <v>1.0205</v>
      </c>
      <c r="AM34" s="91">
        <v>2667043031</v>
      </c>
      <c r="AN34" s="91">
        <v>18749</v>
      </c>
      <c r="AO34" s="91">
        <v>36828</v>
      </c>
      <c r="AP34" s="34">
        <v>0.94623299999999999</v>
      </c>
      <c r="AQ34" s="1">
        <v>1820</v>
      </c>
      <c r="AR34" s="1">
        <v>19131</v>
      </c>
      <c r="AS34" s="40">
        <f t="shared" si="0"/>
        <v>0.97482784291829516</v>
      </c>
      <c r="AT34" s="1">
        <v>7489</v>
      </c>
      <c r="AU34" s="1">
        <v>6232</v>
      </c>
      <c r="AV34" s="40">
        <f t="shared" si="1"/>
        <v>0.90370809457946388</v>
      </c>
      <c r="AW34" s="1">
        <v>9432</v>
      </c>
      <c r="AX34" s="1">
        <v>11401</v>
      </c>
      <c r="AY34" s="40">
        <f t="shared" si="2"/>
        <v>0.94751444035111654</v>
      </c>
      <c r="AZ34" s="1">
        <v>8</v>
      </c>
      <c r="BA34" s="1">
        <v>64</v>
      </c>
      <c r="BB34" s="51">
        <f t="shared" si="3"/>
        <v>0.98630136986301364</v>
      </c>
      <c r="BC34" s="49">
        <v>5</v>
      </c>
      <c r="BD34" s="49">
        <v>331</v>
      </c>
      <c r="BE34" s="108">
        <f t="shared" si="4"/>
        <v>0.97391304347826091</v>
      </c>
    </row>
    <row r="35" spans="1:57" x14ac:dyDescent="0.25">
      <c r="A35" s="18" t="s">
        <v>17</v>
      </c>
      <c r="B35" s="105" t="s">
        <v>107</v>
      </c>
      <c r="C35" s="19" t="s">
        <v>46</v>
      </c>
      <c r="D35" s="56">
        <v>61</v>
      </c>
      <c r="E35" s="3">
        <v>1151255460</v>
      </c>
      <c r="F35" s="46">
        <v>1853371</v>
      </c>
      <c r="G35" s="1">
        <v>11761568</v>
      </c>
      <c r="H35" s="1">
        <v>4279526</v>
      </c>
      <c r="I35" s="1">
        <v>2494</v>
      </c>
      <c r="J35" s="1">
        <v>51969</v>
      </c>
      <c r="K35" s="43">
        <v>3025143335</v>
      </c>
      <c r="L35" s="91">
        <v>2525304</v>
      </c>
      <c r="M35" s="91">
        <v>356597761</v>
      </c>
      <c r="N35" s="91">
        <v>80852</v>
      </c>
      <c r="O35" s="91">
        <v>2857499</v>
      </c>
      <c r="P35" s="91">
        <v>359455260</v>
      </c>
      <c r="Q35" s="29">
        <v>1026</v>
      </c>
      <c r="R35" s="29">
        <v>1026</v>
      </c>
      <c r="S35" s="29">
        <v>880</v>
      </c>
      <c r="T35" s="29">
        <v>141</v>
      </c>
      <c r="U35" s="29">
        <v>5</v>
      </c>
      <c r="V35" s="29">
        <v>1018</v>
      </c>
      <c r="W35" s="91">
        <v>3676994</v>
      </c>
      <c r="X35" s="29">
        <v>107</v>
      </c>
      <c r="Y35" s="29">
        <v>10</v>
      </c>
      <c r="Z35" s="91">
        <v>103694</v>
      </c>
      <c r="AA35" s="91">
        <v>97546294</v>
      </c>
      <c r="AB35" s="91">
        <v>2632221904</v>
      </c>
      <c r="AC35" s="91">
        <v>2642038</v>
      </c>
      <c r="AD35" s="91">
        <v>359129</v>
      </c>
      <c r="AE35" s="91">
        <v>313248</v>
      </c>
      <c r="AF35" s="91">
        <v>45881</v>
      </c>
      <c r="AG35" s="91">
        <v>513537</v>
      </c>
      <c r="AH35" s="91">
        <v>742596</v>
      </c>
      <c r="AI35" s="91">
        <v>1256133</v>
      </c>
      <c r="AJ35" s="34">
        <v>0.85021000000000002</v>
      </c>
      <c r="AK35" s="29">
        <v>1.0129999999999999</v>
      </c>
      <c r="AL35" s="61">
        <v>1.0037</v>
      </c>
      <c r="AM35" s="91">
        <v>2664192067</v>
      </c>
      <c r="AN35" s="91">
        <v>18143</v>
      </c>
      <c r="AO35" s="91">
        <v>37423</v>
      </c>
      <c r="AP35" s="34">
        <v>0.94604600000000005</v>
      </c>
      <c r="AQ35" s="1">
        <v>1519</v>
      </c>
      <c r="AR35" s="1">
        <v>19437</v>
      </c>
      <c r="AS35" s="40">
        <f t="shared" si="0"/>
        <v>0.97506048762330166</v>
      </c>
      <c r="AT35" s="1">
        <v>7474</v>
      </c>
      <c r="AU35" s="1">
        <v>6266</v>
      </c>
      <c r="AV35" s="40">
        <f t="shared" si="1"/>
        <v>0.90495949417111243</v>
      </c>
      <c r="AW35" s="1">
        <v>9144</v>
      </c>
      <c r="AX35" s="1">
        <v>11654</v>
      </c>
      <c r="AY35" s="40">
        <f t="shared" si="2"/>
        <v>0.94592259062173101</v>
      </c>
      <c r="AZ35" s="1">
        <v>6</v>
      </c>
      <c r="BA35" s="1">
        <v>66</v>
      </c>
      <c r="BB35" s="51">
        <f t="shared" si="3"/>
        <v>0.98630136986301364</v>
      </c>
      <c r="BC35" s="49">
        <v>3</v>
      </c>
      <c r="BD35" s="49">
        <v>330</v>
      </c>
      <c r="BE35" s="108">
        <f t="shared" si="4"/>
        <v>0.9652173913043478</v>
      </c>
    </row>
    <row r="36" spans="1:57" x14ac:dyDescent="0.25">
      <c r="A36" s="18" t="s">
        <v>32</v>
      </c>
      <c r="B36" s="105" t="s">
        <v>107</v>
      </c>
      <c r="C36" s="19" t="s">
        <v>46</v>
      </c>
      <c r="D36" s="56">
        <v>65</v>
      </c>
      <c r="E36" s="3">
        <v>1124601108</v>
      </c>
      <c r="F36" s="46">
        <v>1817640</v>
      </c>
      <c r="G36" s="1">
        <v>9685729</v>
      </c>
      <c r="H36" s="1">
        <v>4161701</v>
      </c>
      <c r="I36" s="1">
        <v>2677</v>
      </c>
      <c r="J36" s="1">
        <v>48940</v>
      </c>
      <c r="K36" s="44">
        <v>3067784257</v>
      </c>
      <c r="L36" s="92">
        <v>2441644</v>
      </c>
      <c r="M36" s="92">
        <v>355132620</v>
      </c>
      <c r="N36" s="92">
        <v>80297</v>
      </c>
      <c r="O36" s="92">
        <v>2946542</v>
      </c>
      <c r="P36" s="92">
        <v>358079162</v>
      </c>
      <c r="Q36" s="29">
        <v>1057</v>
      </c>
      <c r="R36" s="29">
        <v>1057</v>
      </c>
      <c r="S36" s="29">
        <v>902</v>
      </c>
      <c r="T36" s="29">
        <v>150</v>
      </c>
      <c r="U36" s="29">
        <v>5</v>
      </c>
      <c r="V36" s="29">
        <v>1047</v>
      </c>
      <c r="W36" s="92">
        <v>4056977</v>
      </c>
      <c r="X36" s="29">
        <v>133</v>
      </c>
      <c r="Y36" s="29">
        <v>19</v>
      </c>
      <c r="Z36" s="92">
        <v>104939</v>
      </c>
      <c r="AA36" s="92">
        <v>99780086</v>
      </c>
      <c r="AB36" s="92">
        <v>2669552079</v>
      </c>
      <c r="AC36" s="92">
        <v>2539896</v>
      </c>
      <c r="AD36" s="92">
        <v>341830</v>
      </c>
      <c r="AE36" s="92">
        <v>295326</v>
      </c>
      <c r="AF36" s="92">
        <v>46504</v>
      </c>
      <c r="AG36" s="92">
        <v>517179</v>
      </c>
      <c r="AH36" s="92">
        <v>737374</v>
      </c>
      <c r="AI36" s="92">
        <v>1254553</v>
      </c>
      <c r="AJ36" s="34">
        <v>0.86226999999999998</v>
      </c>
      <c r="AK36" s="29">
        <v>1.0149999999999999</v>
      </c>
      <c r="AL36" s="29">
        <v>0.95140000000000002</v>
      </c>
      <c r="AM36" s="92">
        <v>2708053104</v>
      </c>
      <c r="AN36" s="92">
        <v>19242</v>
      </c>
      <c r="AO36" s="92">
        <v>36550</v>
      </c>
      <c r="AP36" s="34">
        <v>0.94989400000000002</v>
      </c>
      <c r="AQ36" s="1">
        <v>1838</v>
      </c>
      <c r="AR36" s="1">
        <v>19111</v>
      </c>
      <c r="AS36" s="40">
        <f t="shared" si="0"/>
        <v>0.97473478503629263</v>
      </c>
      <c r="AT36" s="1">
        <v>7787</v>
      </c>
      <c r="AU36" s="1">
        <v>6083</v>
      </c>
      <c r="AV36" s="40">
        <f t="shared" si="1"/>
        <v>0.91352170190344462</v>
      </c>
      <c r="AW36" s="1">
        <v>9609</v>
      </c>
      <c r="AX36" s="1">
        <v>11292</v>
      </c>
      <c r="AY36" s="40">
        <f t="shared" si="2"/>
        <v>0.95060717696820851</v>
      </c>
      <c r="AZ36" s="1">
        <v>8</v>
      </c>
      <c r="BA36" s="92">
        <v>64</v>
      </c>
      <c r="BB36" s="51">
        <f t="shared" si="3"/>
        <v>0.98630136986301364</v>
      </c>
      <c r="BC36" s="79">
        <v>5</v>
      </c>
      <c r="BD36" s="79">
        <v>333</v>
      </c>
      <c r="BE36" s="108">
        <f t="shared" si="4"/>
        <v>0.97971014492753628</v>
      </c>
    </row>
    <row r="37" spans="1:57" x14ac:dyDescent="0.25">
      <c r="A37" s="18" t="s">
        <v>33</v>
      </c>
      <c r="B37" s="105" t="s">
        <v>107</v>
      </c>
      <c r="C37" s="19" t="s">
        <v>45</v>
      </c>
      <c r="D37" s="56">
        <v>65</v>
      </c>
      <c r="E37" s="3">
        <v>1039151884</v>
      </c>
      <c r="F37" s="46">
        <v>1830393</v>
      </c>
      <c r="G37" s="1">
        <v>9233124</v>
      </c>
      <c r="H37" s="1">
        <v>4012202</v>
      </c>
      <c r="I37" s="1">
        <v>2782</v>
      </c>
      <c r="J37" s="1">
        <v>47388</v>
      </c>
      <c r="K37" s="45">
        <v>3039800321</v>
      </c>
      <c r="L37" s="92">
        <v>2350252</v>
      </c>
      <c r="M37" s="92">
        <v>342853726</v>
      </c>
      <c r="N37" s="92">
        <v>79616</v>
      </c>
      <c r="O37" s="92">
        <v>2956157</v>
      </c>
      <c r="P37" s="92">
        <v>345809883</v>
      </c>
      <c r="Q37" s="29">
        <v>1047</v>
      </c>
      <c r="R37" s="29">
        <v>1047</v>
      </c>
      <c r="S37" s="29">
        <v>883</v>
      </c>
      <c r="T37" s="29">
        <v>159</v>
      </c>
      <c r="U37" s="29">
        <v>5</v>
      </c>
      <c r="V37" s="29">
        <v>1039</v>
      </c>
      <c r="W37" s="92">
        <v>4052100</v>
      </c>
      <c r="X37" s="29">
        <v>142</v>
      </c>
      <c r="Y37" s="29">
        <v>18</v>
      </c>
      <c r="Z37" s="92">
        <v>98477</v>
      </c>
      <c r="AA37" s="92">
        <v>95749989</v>
      </c>
      <c r="AB37" s="92">
        <v>2656401923</v>
      </c>
      <c r="AC37" s="92">
        <v>2551132</v>
      </c>
      <c r="AD37" s="92">
        <v>343452</v>
      </c>
      <c r="AE37" s="92">
        <v>296666</v>
      </c>
      <c r="AF37" s="92">
        <v>46786</v>
      </c>
      <c r="AG37" s="92">
        <v>522017</v>
      </c>
      <c r="AH37" s="92">
        <v>754236</v>
      </c>
      <c r="AI37" s="92">
        <v>1276253</v>
      </c>
      <c r="AJ37" s="34">
        <v>0.85802</v>
      </c>
      <c r="AK37" s="29">
        <v>1.014</v>
      </c>
      <c r="AL37" s="29">
        <v>0.96040000000000003</v>
      </c>
      <c r="AM37" s="92">
        <v>2692374340</v>
      </c>
      <c r="AN37" s="92">
        <v>19351</v>
      </c>
      <c r="AO37" s="92">
        <v>36084</v>
      </c>
      <c r="AP37" s="34">
        <v>0.94381499999999996</v>
      </c>
      <c r="AQ37" s="1">
        <v>1904</v>
      </c>
      <c r="AR37" s="1">
        <v>19033</v>
      </c>
      <c r="AS37" s="40">
        <f t="shared" si="0"/>
        <v>0.97417643774427698</v>
      </c>
      <c r="AT37" s="1">
        <v>7851</v>
      </c>
      <c r="AU37" s="1">
        <v>5723</v>
      </c>
      <c r="AV37" s="40">
        <f t="shared" si="1"/>
        <v>0.89402621352828826</v>
      </c>
      <c r="AW37" s="1">
        <v>9587</v>
      </c>
      <c r="AX37" s="1">
        <v>11265</v>
      </c>
      <c r="AY37" s="40">
        <f t="shared" si="2"/>
        <v>0.9483785873470687</v>
      </c>
      <c r="AZ37" s="1">
        <v>9</v>
      </c>
      <c r="BA37" s="92">
        <v>63</v>
      </c>
      <c r="BB37" s="51">
        <f t="shared" si="3"/>
        <v>0.98630136986301364</v>
      </c>
      <c r="BC37" s="79">
        <v>5</v>
      </c>
      <c r="BD37" s="79">
        <v>328</v>
      </c>
      <c r="BE37" s="108">
        <f t="shared" si="4"/>
        <v>0.9652173913043478</v>
      </c>
    </row>
    <row r="38" spans="1:57" x14ac:dyDescent="0.25">
      <c r="A38" s="18" t="s">
        <v>42</v>
      </c>
      <c r="B38" s="105" t="s">
        <v>107</v>
      </c>
      <c r="C38" s="19" t="s">
        <v>46</v>
      </c>
      <c r="D38" s="56">
        <v>65</v>
      </c>
      <c r="E38" s="3">
        <v>2107473292</v>
      </c>
      <c r="F38" s="46">
        <v>1448201</v>
      </c>
      <c r="G38" s="1">
        <v>10626899</v>
      </c>
      <c r="H38" s="1">
        <v>3853197</v>
      </c>
      <c r="I38" s="1">
        <v>2913</v>
      </c>
      <c r="J38" s="1">
        <v>54800</v>
      </c>
      <c r="K38" s="47">
        <v>3040494416</v>
      </c>
      <c r="L38" s="92">
        <v>2204246</v>
      </c>
      <c r="M38" s="92">
        <v>318150045</v>
      </c>
      <c r="N38" s="92">
        <v>183759</v>
      </c>
      <c r="O38" s="92">
        <v>5880603</v>
      </c>
      <c r="P38" s="92">
        <v>324030648</v>
      </c>
      <c r="Q38" s="29">
        <v>969</v>
      </c>
      <c r="R38" s="29">
        <v>969</v>
      </c>
      <c r="S38" s="29">
        <v>840</v>
      </c>
      <c r="T38" s="29">
        <v>126</v>
      </c>
      <c r="U38" s="29">
        <v>3</v>
      </c>
      <c r="V38" s="29">
        <v>954</v>
      </c>
      <c r="W38" s="92">
        <v>4029744</v>
      </c>
      <c r="X38" s="29">
        <v>127</v>
      </c>
      <c r="Y38" s="29">
        <v>8</v>
      </c>
      <c r="Z38" s="92">
        <v>104842</v>
      </c>
      <c r="AA38" s="92">
        <v>100649619</v>
      </c>
      <c r="AB38" s="92">
        <v>2675671679</v>
      </c>
      <c r="AC38" s="92">
        <v>2255116</v>
      </c>
      <c r="AD38" s="92">
        <v>324807</v>
      </c>
      <c r="AE38" s="92">
        <v>282324</v>
      </c>
      <c r="AF38" s="92">
        <v>42483</v>
      </c>
      <c r="AG38" s="92">
        <v>485549</v>
      </c>
      <c r="AH38" s="92">
        <v>693889</v>
      </c>
      <c r="AI38" s="92">
        <v>1179438</v>
      </c>
      <c r="AJ38" s="34">
        <v>0.86424999999999996</v>
      </c>
      <c r="AK38" s="29">
        <v>1.0149999999999999</v>
      </c>
      <c r="AL38" s="29">
        <v>0.84279999999999999</v>
      </c>
      <c r="AM38" s="92">
        <v>2714197887</v>
      </c>
      <c r="AN38" s="92">
        <v>19508</v>
      </c>
      <c r="AO38" s="92">
        <v>36303</v>
      </c>
      <c r="AP38" s="34">
        <v>0.95021699999999998</v>
      </c>
      <c r="AQ38" s="1">
        <v>1925</v>
      </c>
      <c r="AR38" s="1">
        <v>19068</v>
      </c>
      <c r="AS38" s="40">
        <f t="shared" si="0"/>
        <v>0.97678205844034993</v>
      </c>
      <c r="AT38" s="1">
        <v>7824</v>
      </c>
      <c r="AU38" s="1">
        <v>6004</v>
      </c>
      <c r="AV38" s="40">
        <f t="shared" si="1"/>
        <v>0.9107554501745373</v>
      </c>
      <c r="AW38" s="1">
        <v>9750</v>
      </c>
      <c r="AX38" s="1">
        <v>11168</v>
      </c>
      <c r="AY38" s="40">
        <f t="shared" si="2"/>
        <v>0.95138036112248148</v>
      </c>
      <c r="AZ38" s="1">
        <v>9</v>
      </c>
      <c r="BA38" s="1">
        <v>63</v>
      </c>
      <c r="BB38" s="51">
        <f t="shared" si="3"/>
        <v>0.98630136986301364</v>
      </c>
      <c r="BC38" s="49">
        <v>2</v>
      </c>
      <c r="BD38" s="49">
        <v>328</v>
      </c>
      <c r="BE38" s="108">
        <f t="shared" si="4"/>
        <v>0.95652173913043481</v>
      </c>
    </row>
    <row r="39" spans="1:57" x14ac:dyDescent="0.25">
      <c r="A39" s="18" t="s">
        <v>43</v>
      </c>
      <c r="B39" s="105" t="s">
        <v>107</v>
      </c>
      <c r="C39" s="19" t="s">
        <v>45</v>
      </c>
      <c r="D39" s="56">
        <v>65</v>
      </c>
      <c r="E39" s="3">
        <v>2201055736</v>
      </c>
      <c r="F39" s="104">
        <v>1584649</v>
      </c>
      <c r="G39" s="1">
        <v>10648485</v>
      </c>
      <c r="H39" s="1">
        <v>3867935</v>
      </c>
      <c r="I39" s="1">
        <v>3002</v>
      </c>
      <c r="J39" s="1">
        <v>54723</v>
      </c>
      <c r="K39" s="54">
        <v>3033117103</v>
      </c>
      <c r="L39" s="92">
        <v>2274389</v>
      </c>
      <c r="M39" s="92">
        <v>328625050</v>
      </c>
      <c r="N39" s="92">
        <v>175981</v>
      </c>
      <c r="O39" s="92">
        <v>5695985</v>
      </c>
      <c r="P39" s="92">
        <v>334321035</v>
      </c>
      <c r="Q39" s="29">
        <v>834</v>
      </c>
      <c r="R39" s="29">
        <v>834</v>
      </c>
      <c r="S39" s="29">
        <v>759</v>
      </c>
      <c r="T39" s="29">
        <v>71</v>
      </c>
      <c r="U39" s="29">
        <v>4</v>
      </c>
      <c r="V39" s="29">
        <v>820</v>
      </c>
      <c r="W39" s="92">
        <v>3552204</v>
      </c>
      <c r="X39" s="29">
        <v>121</v>
      </c>
      <c r="Y39" s="29">
        <v>6</v>
      </c>
      <c r="Z39" s="92">
        <v>97799</v>
      </c>
      <c r="AA39" s="92">
        <v>96203214</v>
      </c>
      <c r="AB39" s="92">
        <v>2660684083</v>
      </c>
      <c r="AC39" s="92">
        <v>2268942</v>
      </c>
      <c r="AD39" s="92">
        <v>318787</v>
      </c>
      <c r="AE39" s="92">
        <v>277407</v>
      </c>
      <c r="AF39" s="92">
        <v>41380</v>
      </c>
      <c r="AG39" s="92">
        <v>473336</v>
      </c>
      <c r="AH39" s="92">
        <v>687467</v>
      </c>
      <c r="AI39" s="92">
        <v>1160803</v>
      </c>
      <c r="AJ39" s="34">
        <v>0.85941000000000001</v>
      </c>
      <c r="AK39" s="29">
        <v>1.014</v>
      </c>
      <c r="AL39" s="29">
        <v>0.8528</v>
      </c>
      <c r="AM39" s="92">
        <v>2696569193</v>
      </c>
      <c r="AN39" s="92">
        <v>19833</v>
      </c>
      <c r="AO39" s="92">
        <v>35643</v>
      </c>
      <c r="AP39" s="34">
        <v>0.94451300000000005</v>
      </c>
      <c r="AQ39" s="1">
        <v>2039</v>
      </c>
      <c r="AR39" s="1">
        <v>18921</v>
      </c>
      <c r="AS39" s="40">
        <f t="shared" si="0"/>
        <v>0.97524660338730695</v>
      </c>
      <c r="AT39" s="1">
        <v>7916</v>
      </c>
      <c r="AU39" s="1">
        <v>5632</v>
      </c>
      <c r="AV39" s="40">
        <f t="shared" si="1"/>
        <v>0.89231377198182182</v>
      </c>
      <c r="AW39" s="1">
        <v>9867</v>
      </c>
      <c r="AX39" s="1">
        <v>11029</v>
      </c>
      <c r="AY39" s="40">
        <f t="shared" si="2"/>
        <v>0.95037976986401052</v>
      </c>
      <c r="AZ39" s="1">
        <v>11</v>
      </c>
      <c r="BA39" s="92">
        <v>61</v>
      </c>
      <c r="BB39" s="51">
        <f t="shared" si="3"/>
        <v>0.98630136986301364</v>
      </c>
      <c r="BC39" s="49">
        <v>7</v>
      </c>
      <c r="BD39" s="49">
        <v>330</v>
      </c>
      <c r="BE39" s="108">
        <f t="shared" si="4"/>
        <v>0.97681159420289854</v>
      </c>
    </row>
    <row r="40" spans="1:57" x14ac:dyDescent="0.25">
      <c r="A40" s="18" t="s">
        <v>94</v>
      </c>
      <c r="B40" s="105" t="s">
        <v>105</v>
      </c>
      <c r="C40" s="19" t="s">
        <v>46</v>
      </c>
      <c r="D40" s="56">
        <v>67</v>
      </c>
      <c r="E40" s="3">
        <v>1281523552</v>
      </c>
      <c r="F40" s="58">
        <v>1484786</v>
      </c>
      <c r="G40" s="1">
        <v>8748624</v>
      </c>
      <c r="H40" s="1">
        <v>3804767</v>
      </c>
      <c r="I40" s="1">
        <v>3000</v>
      </c>
      <c r="J40" s="1">
        <v>62951</v>
      </c>
      <c r="K40" s="59">
        <v>3049446303</v>
      </c>
      <c r="L40" s="93">
        <v>2169379</v>
      </c>
      <c r="M40" s="93">
        <v>318203071</v>
      </c>
      <c r="N40" s="93">
        <v>76966</v>
      </c>
      <c r="O40" s="93">
        <v>2859301</v>
      </c>
      <c r="P40" s="93">
        <v>321062372</v>
      </c>
      <c r="Q40" s="29">
        <v>1061</v>
      </c>
      <c r="R40" s="29">
        <v>1061</v>
      </c>
      <c r="S40" s="29">
        <v>879</v>
      </c>
      <c r="T40" s="29">
        <v>176</v>
      </c>
      <c r="U40" s="29">
        <v>6</v>
      </c>
      <c r="V40" s="29">
        <v>1051</v>
      </c>
      <c r="W40" s="93">
        <v>4382006</v>
      </c>
      <c r="X40" s="29">
        <v>132</v>
      </c>
      <c r="Y40" s="29">
        <v>19</v>
      </c>
      <c r="Z40" s="94">
        <v>103600</v>
      </c>
      <c r="AA40" s="94">
        <v>101540069</v>
      </c>
      <c r="AB40" s="94">
        <v>2687374110</v>
      </c>
      <c r="AC40" s="93">
        <v>2255671</v>
      </c>
      <c r="AD40" s="93">
        <v>313717</v>
      </c>
      <c r="AE40" s="93">
        <v>269335</v>
      </c>
      <c r="AF40" s="93">
        <v>44382</v>
      </c>
      <c r="AG40" s="94">
        <v>490204</v>
      </c>
      <c r="AH40" s="94">
        <v>712784</v>
      </c>
      <c r="AI40" s="93">
        <v>1202988</v>
      </c>
      <c r="AJ40" s="34">
        <v>0.86802999999999997</v>
      </c>
      <c r="AK40" s="29">
        <v>1.0149999999999999</v>
      </c>
      <c r="AL40" s="29">
        <v>0.83940000000000003</v>
      </c>
      <c r="AM40" s="93">
        <v>2726619299</v>
      </c>
      <c r="AN40" s="93">
        <v>19511</v>
      </c>
      <c r="AO40" s="93">
        <v>36401</v>
      </c>
      <c r="AP40" s="34">
        <v>0.95193700000000003</v>
      </c>
      <c r="AQ40" s="1">
        <v>1807</v>
      </c>
      <c r="AR40" s="1">
        <v>19211</v>
      </c>
      <c r="AS40" s="40">
        <f t="shared" si="0"/>
        <v>0.97794528196538244</v>
      </c>
      <c r="AT40" s="1">
        <v>8017</v>
      </c>
      <c r="AU40" s="1">
        <v>5879</v>
      </c>
      <c r="AV40" s="40">
        <f t="shared" si="1"/>
        <v>0.91523414344991105</v>
      </c>
      <c r="AW40" s="1">
        <v>9678</v>
      </c>
      <c r="AX40" s="1">
        <v>11248</v>
      </c>
      <c r="AY40" s="40">
        <f t="shared" si="2"/>
        <v>0.95174421248919816</v>
      </c>
      <c r="AZ40" s="1">
        <v>9</v>
      </c>
      <c r="BA40" s="94">
        <v>63</v>
      </c>
      <c r="BB40" s="51">
        <f t="shared" si="3"/>
        <v>0.98630136986301364</v>
      </c>
      <c r="BC40" s="49">
        <v>4</v>
      </c>
      <c r="BD40" s="49">
        <v>330</v>
      </c>
      <c r="BE40" s="108">
        <f t="shared" si="4"/>
        <v>0.96811594202898554</v>
      </c>
    </row>
    <row r="41" spans="1:57" x14ac:dyDescent="0.25">
      <c r="A41" s="18" t="s">
        <v>95</v>
      </c>
      <c r="B41" s="105" t="s">
        <v>105</v>
      </c>
      <c r="C41" s="19" t="s">
        <v>46</v>
      </c>
      <c r="D41" s="56">
        <v>69</v>
      </c>
      <c r="E41" s="3">
        <v>1366496620</v>
      </c>
      <c r="F41" s="65">
        <v>1474778</v>
      </c>
      <c r="G41" s="1">
        <v>8176536</v>
      </c>
      <c r="H41" s="1">
        <v>3815542</v>
      </c>
      <c r="I41" s="1">
        <v>2959</v>
      </c>
      <c r="J41" s="1">
        <v>57635</v>
      </c>
      <c r="K41" s="66">
        <v>3061551664</v>
      </c>
      <c r="L41" s="98">
        <v>2150230</v>
      </c>
      <c r="M41" s="98">
        <v>319418330</v>
      </c>
      <c r="N41" s="98">
        <v>80362</v>
      </c>
      <c r="O41" s="98">
        <v>2948672</v>
      </c>
      <c r="P41" s="98">
        <v>322367002</v>
      </c>
      <c r="Q41" s="29">
        <v>1115</v>
      </c>
      <c r="R41" s="29">
        <v>1115</v>
      </c>
      <c r="S41" s="29">
        <v>860</v>
      </c>
      <c r="T41" s="29">
        <v>251</v>
      </c>
      <c r="U41" s="29">
        <v>4</v>
      </c>
      <c r="V41" s="29">
        <v>1106</v>
      </c>
      <c r="W41" s="98">
        <v>4711047</v>
      </c>
      <c r="X41" s="29">
        <v>160</v>
      </c>
      <c r="Y41" s="29">
        <v>9</v>
      </c>
      <c r="Z41" s="98">
        <v>107617</v>
      </c>
      <c r="AA41" s="98">
        <v>102259872</v>
      </c>
      <c r="AB41" s="98">
        <v>2694381258</v>
      </c>
      <c r="AC41" s="98">
        <v>2272775</v>
      </c>
      <c r="AD41" s="98">
        <v>314986</v>
      </c>
      <c r="AE41" s="98">
        <v>269760</v>
      </c>
      <c r="AF41" s="98">
        <v>45226</v>
      </c>
      <c r="AG41" s="98">
        <v>491033</v>
      </c>
      <c r="AH41" s="98">
        <v>727065</v>
      </c>
      <c r="AI41" s="98">
        <v>1218098</v>
      </c>
      <c r="AJ41" s="34">
        <v>0.87029000000000001</v>
      </c>
      <c r="AK41" s="29">
        <v>1.0169999999999999</v>
      </c>
      <c r="AL41" s="29">
        <v>0.84350000000000003</v>
      </c>
      <c r="AM41" s="99">
        <v>2737398074</v>
      </c>
      <c r="AN41" s="99">
        <v>19240</v>
      </c>
      <c r="AO41" s="99">
        <v>36820</v>
      </c>
      <c r="AP41" s="34">
        <v>0.95445599999999997</v>
      </c>
      <c r="AQ41" s="1">
        <v>1650</v>
      </c>
      <c r="AR41" s="1">
        <v>19395</v>
      </c>
      <c r="AS41" s="40">
        <f t="shared" si="0"/>
        <v>0.97920156337241759</v>
      </c>
      <c r="AT41" s="1">
        <v>8026</v>
      </c>
      <c r="AU41" s="1">
        <v>5942</v>
      </c>
      <c r="AV41" s="40">
        <f t="shared" si="1"/>
        <v>0.91997628927089503</v>
      </c>
      <c r="AW41" s="1">
        <v>9557</v>
      </c>
      <c r="AX41" s="1">
        <v>11418</v>
      </c>
      <c r="AY41" s="40">
        <f t="shared" si="2"/>
        <v>0.95397280211033797</v>
      </c>
      <c r="AZ41" s="1">
        <v>7</v>
      </c>
      <c r="BA41" s="99">
        <v>65</v>
      </c>
      <c r="BB41" s="51">
        <f t="shared" si="3"/>
        <v>0.98630136986301364</v>
      </c>
      <c r="BC41" s="49">
        <v>3</v>
      </c>
      <c r="BD41" s="49">
        <v>335</v>
      </c>
      <c r="BE41" s="108">
        <f t="shared" si="4"/>
        <v>0.97971014492753628</v>
      </c>
    </row>
    <row r="42" spans="1:57" x14ac:dyDescent="0.25">
      <c r="A42" s="18" t="s">
        <v>26</v>
      </c>
      <c r="B42" s="105" t="s">
        <v>105</v>
      </c>
      <c r="C42" s="19" t="s">
        <v>45</v>
      </c>
      <c r="D42" s="56">
        <v>67</v>
      </c>
      <c r="E42" s="3">
        <v>2267117756</v>
      </c>
      <c r="F42" s="68">
        <v>1583660</v>
      </c>
      <c r="G42" s="1">
        <v>9860364</v>
      </c>
      <c r="H42" s="1">
        <v>3849506</v>
      </c>
      <c r="I42" s="1">
        <v>3010</v>
      </c>
      <c r="J42" s="1">
        <v>64665</v>
      </c>
      <c r="K42" s="69">
        <v>3045813550</v>
      </c>
      <c r="L42" s="95">
        <v>2242603</v>
      </c>
      <c r="M42" s="95">
        <v>327908155</v>
      </c>
      <c r="N42" s="95">
        <v>193264</v>
      </c>
      <c r="O42" s="95">
        <v>6160585</v>
      </c>
      <c r="P42" s="95">
        <v>334068740</v>
      </c>
      <c r="Q42" s="29">
        <v>972</v>
      </c>
      <c r="R42" s="29">
        <v>972</v>
      </c>
      <c r="S42" s="29">
        <v>839</v>
      </c>
      <c r="T42" s="29">
        <v>127</v>
      </c>
      <c r="U42" s="29">
        <v>6</v>
      </c>
      <c r="V42" s="29">
        <v>961</v>
      </c>
      <c r="W42" s="95">
        <v>4166458</v>
      </c>
      <c r="X42" s="29">
        <v>141</v>
      </c>
      <c r="Y42" s="29">
        <v>15</v>
      </c>
      <c r="Z42" s="95">
        <v>99151</v>
      </c>
      <c r="AA42" s="95">
        <v>97509477</v>
      </c>
      <c r="AB42" s="95">
        <v>2670322345</v>
      </c>
      <c r="AC42" s="95">
        <v>2407370</v>
      </c>
      <c r="AD42" s="95">
        <v>335566</v>
      </c>
      <c r="AE42" s="95">
        <v>289981</v>
      </c>
      <c r="AF42" s="95">
        <v>45585</v>
      </c>
      <c r="AG42" s="95">
        <v>509745</v>
      </c>
      <c r="AH42" s="95">
        <v>738860</v>
      </c>
      <c r="AI42" s="95">
        <v>1248605</v>
      </c>
      <c r="AJ42" s="34">
        <v>0.86251999999999995</v>
      </c>
      <c r="AK42" s="29">
        <v>1.016</v>
      </c>
      <c r="AL42" s="29">
        <v>0.90149999999999997</v>
      </c>
      <c r="AM42" s="95">
        <v>2709282207</v>
      </c>
      <c r="AN42" s="95">
        <v>19703</v>
      </c>
      <c r="AO42" s="95">
        <v>35871</v>
      </c>
      <c r="AP42" s="34">
        <v>0.94618199999999997</v>
      </c>
      <c r="AQ42" s="1">
        <v>1977</v>
      </c>
      <c r="AR42" s="1">
        <v>19043</v>
      </c>
      <c r="AS42" s="40">
        <f t="shared" si="0"/>
        <v>0.97803833984738509</v>
      </c>
      <c r="AT42" s="1">
        <v>7945</v>
      </c>
      <c r="AU42" s="1">
        <v>5642</v>
      </c>
      <c r="AV42" s="40">
        <f t="shared" si="1"/>
        <v>0.89488243430152148</v>
      </c>
      <c r="AW42" s="1">
        <v>9774</v>
      </c>
      <c r="AX42" s="1">
        <v>11121</v>
      </c>
      <c r="AY42" s="40">
        <f t="shared" si="2"/>
        <v>0.95033428844317092</v>
      </c>
      <c r="AZ42" s="1">
        <v>7</v>
      </c>
      <c r="BA42" s="1">
        <v>65</v>
      </c>
      <c r="BB42" s="51">
        <f t="shared" si="3"/>
        <v>0.98630136986301364</v>
      </c>
      <c r="BC42" s="79">
        <v>4</v>
      </c>
      <c r="BD42" s="79">
        <v>334</v>
      </c>
      <c r="BE42" s="108">
        <f t="shared" si="4"/>
        <v>0.97971014492753628</v>
      </c>
    </row>
    <row r="43" spans="1:57" x14ac:dyDescent="0.25">
      <c r="A43" s="18" t="s">
        <v>79</v>
      </c>
      <c r="B43" s="105" t="s">
        <v>107</v>
      </c>
      <c r="C43" s="19" t="s">
        <v>46</v>
      </c>
      <c r="D43" s="56">
        <v>69</v>
      </c>
      <c r="E43" s="3">
        <v>1230939250</v>
      </c>
      <c r="F43" s="71">
        <v>1682005</v>
      </c>
      <c r="G43" s="1">
        <v>9240541</v>
      </c>
      <c r="H43" s="1">
        <v>4269880</v>
      </c>
      <c r="I43" s="1">
        <v>2604</v>
      </c>
      <c r="J43" s="1">
        <v>67284</v>
      </c>
      <c r="K43" s="72">
        <v>3106192809</v>
      </c>
      <c r="L43" s="95">
        <v>2504927</v>
      </c>
      <c r="M43" s="95">
        <v>368306349</v>
      </c>
      <c r="N43" s="95">
        <v>89501</v>
      </c>
      <c r="O43" s="95">
        <v>3223781</v>
      </c>
      <c r="P43" s="95">
        <v>371530130</v>
      </c>
      <c r="Q43" s="29">
        <v>1255</v>
      </c>
      <c r="R43" s="29">
        <v>1255</v>
      </c>
      <c r="S43" s="29">
        <v>972</v>
      </c>
      <c r="T43" s="29">
        <v>278</v>
      </c>
      <c r="U43" s="29">
        <v>5</v>
      </c>
      <c r="V43" s="29">
        <v>1243</v>
      </c>
      <c r="W43" s="95">
        <v>4487298</v>
      </c>
      <c r="X43" s="29">
        <v>154</v>
      </c>
      <c r="Y43" s="29">
        <v>10</v>
      </c>
      <c r="Z43" s="95">
        <v>106920</v>
      </c>
      <c r="AA43" s="95">
        <v>101788322</v>
      </c>
      <c r="AB43" s="95">
        <v>2686843590</v>
      </c>
      <c r="AC43" s="95">
        <v>2686914</v>
      </c>
      <c r="AD43" s="95">
        <v>378489</v>
      </c>
      <c r="AE43" s="95">
        <v>325278</v>
      </c>
      <c r="AF43" s="95">
        <v>53211</v>
      </c>
      <c r="AG43" s="95">
        <v>569167</v>
      </c>
      <c r="AH43" s="95">
        <v>839304</v>
      </c>
      <c r="AI43" s="95">
        <v>1408471</v>
      </c>
      <c r="AJ43" s="34">
        <v>0.86785999999999996</v>
      </c>
      <c r="AK43" s="29">
        <v>1.018</v>
      </c>
      <c r="AL43" s="61">
        <v>1</v>
      </c>
      <c r="AM43" s="95">
        <v>2733087923</v>
      </c>
      <c r="AN43" s="95">
        <v>18805</v>
      </c>
      <c r="AO43" s="95">
        <v>37102</v>
      </c>
      <c r="AP43" s="34">
        <v>0.95185200000000003</v>
      </c>
      <c r="AQ43" s="1">
        <v>1634</v>
      </c>
      <c r="AR43" s="1">
        <v>19385</v>
      </c>
      <c r="AS43" s="40">
        <f t="shared" si="0"/>
        <v>0.97799181090638376</v>
      </c>
      <c r="AT43" s="1">
        <v>7702</v>
      </c>
      <c r="AU43" s="1">
        <v>6212</v>
      </c>
      <c r="AV43" s="40">
        <f t="shared" si="1"/>
        <v>0.91641967990515705</v>
      </c>
      <c r="AW43" s="1">
        <v>9462</v>
      </c>
      <c r="AX43" s="1">
        <v>11440</v>
      </c>
      <c r="AY43" s="40">
        <f t="shared" si="2"/>
        <v>0.95065265838904811</v>
      </c>
      <c r="AZ43" s="1">
        <v>7</v>
      </c>
      <c r="BA43" s="1">
        <v>65</v>
      </c>
      <c r="BB43" s="51">
        <f t="shared" si="3"/>
        <v>0.98630136986301364</v>
      </c>
      <c r="BC43" s="49">
        <v>4</v>
      </c>
      <c r="BD43" s="49">
        <v>332</v>
      </c>
      <c r="BE43" s="108">
        <f t="shared" si="4"/>
        <v>0.97391304347826091</v>
      </c>
    </row>
    <row r="44" spans="1:57" x14ac:dyDescent="0.25">
      <c r="A44" s="18" t="s">
        <v>80</v>
      </c>
      <c r="B44" s="105" t="s">
        <v>107</v>
      </c>
      <c r="C44" s="19" t="s">
        <v>46</v>
      </c>
      <c r="D44" s="56">
        <v>61</v>
      </c>
      <c r="E44" s="3">
        <v>1095051558</v>
      </c>
      <c r="F44" s="74">
        <v>1921282</v>
      </c>
      <c r="G44" s="1">
        <v>11771048</v>
      </c>
      <c r="H44" s="1">
        <v>4347545</v>
      </c>
      <c r="I44" s="1">
        <v>2570</v>
      </c>
      <c r="J44" s="1">
        <v>49442</v>
      </c>
      <c r="K44" s="75">
        <v>3046734784</v>
      </c>
      <c r="L44" s="93">
        <v>2632711</v>
      </c>
      <c r="M44" s="93">
        <v>370068459</v>
      </c>
      <c r="N44" s="93">
        <v>78718</v>
      </c>
      <c r="O44" s="93">
        <v>2932411</v>
      </c>
      <c r="P44" s="93">
        <v>373000870</v>
      </c>
      <c r="Q44" s="29">
        <v>970</v>
      </c>
      <c r="R44" s="29">
        <v>970</v>
      </c>
      <c r="S44" s="29">
        <v>824</v>
      </c>
      <c r="T44" s="29">
        <v>141</v>
      </c>
      <c r="U44" s="29">
        <v>5</v>
      </c>
      <c r="V44" s="29">
        <v>960</v>
      </c>
      <c r="W44" s="93">
        <v>3740084</v>
      </c>
      <c r="X44" s="29">
        <v>126</v>
      </c>
      <c r="Y44" s="29">
        <v>14</v>
      </c>
      <c r="Z44" s="94">
        <v>102258</v>
      </c>
      <c r="AA44" s="94">
        <v>97743081</v>
      </c>
      <c r="AB44" s="94">
        <v>2640449162</v>
      </c>
      <c r="AC44" s="93">
        <v>2533564</v>
      </c>
      <c r="AD44" s="29">
        <v>346312</v>
      </c>
      <c r="AE44" s="93">
        <v>302086</v>
      </c>
      <c r="AF44" s="93">
        <v>44226</v>
      </c>
      <c r="AG44" s="94">
        <v>503005</v>
      </c>
      <c r="AH44" s="94">
        <v>707442</v>
      </c>
      <c r="AI44" s="93">
        <v>1210447</v>
      </c>
      <c r="AJ44" s="34">
        <v>0.85287000000000002</v>
      </c>
      <c r="AK44" s="29">
        <v>1.0129999999999999</v>
      </c>
      <c r="AL44" s="29">
        <v>0.95950000000000002</v>
      </c>
      <c r="AM44" s="93">
        <v>2672326637</v>
      </c>
      <c r="AN44" s="93">
        <v>18846</v>
      </c>
      <c r="AO44" s="93">
        <v>36801</v>
      </c>
      <c r="AP44" s="34">
        <v>0.94742499999999996</v>
      </c>
      <c r="AQ44" s="1">
        <v>1797</v>
      </c>
      <c r="AR44" s="1">
        <v>19182</v>
      </c>
      <c r="AS44" s="40">
        <f t="shared" si="0"/>
        <v>0.97613065326633164</v>
      </c>
      <c r="AT44" s="1">
        <v>7556</v>
      </c>
      <c r="AU44" s="1">
        <v>6179</v>
      </c>
      <c r="AV44" s="40">
        <f t="shared" si="1"/>
        <v>0.90463017848909966</v>
      </c>
      <c r="AW44" s="1">
        <v>9485</v>
      </c>
      <c r="AX44" s="1">
        <v>11376</v>
      </c>
      <c r="AY44" s="40">
        <f t="shared" si="2"/>
        <v>0.94878792013462498</v>
      </c>
      <c r="AZ44" s="1">
        <v>8</v>
      </c>
      <c r="BA44" s="1">
        <v>64</v>
      </c>
      <c r="BB44" s="51">
        <f t="shared" si="3"/>
        <v>0.98630136986301364</v>
      </c>
      <c r="BC44" s="49">
        <v>3</v>
      </c>
      <c r="BD44" s="49">
        <v>331</v>
      </c>
      <c r="BE44" s="108">
        <f t="shared" si="4"/>
        <v>0.96811594202898554</v>
      </c>
    </row>
    <row r="45" spans="1:57" x14ac:dyDescent="0.25">
      <c r="A45" s="18" t="s">
        <v>36</v>
      </c>
      <c r="B45" s="105" t="s">
        <v>107</v>
      </c>
      <c r="C45" s="19" t="s">
        <v>45</v>
      </c>
      <c r="D45" s="56">
        <v>65</v>
      </c>
      <c r="E45" s="3">
        <v>1944109182</v>
      </c>
      <c r="F45" s="80">
        <v>1745252</v>
      </c>
      <c r="G45" s="1">
        <v>10605420</v>
      </c>
      <c r="H45" s="1">
        <v>4042768</v>
      </c>
      <c r="I45" s="1">
        <v>2762</v>
      </c>
      <c r="J45" s="1">
        <v>55151</v>
      </c>
      <c r="K45" s="81">
        <v>3044825870</v>
      </c>
      <c r="L45" s="96">
        <v>2375498</v>
      </c>
      <c r="M45" s="96">
        <v>343444901</v>
      </c>
      <c r="N45" s="96">
        <v>200147</v>
      </c>
      <c r="O45" s="96">
        <v>6338508</v>
      </c>
      <c r="P45" s="97">
        <v>349783409</v>
      </c>
      <c r="Q45" s="29">
        <v>954</v>
      </c>
      <c r="R45" s="29">
        <v>954</v>
      </c>
      <c r="S45" s="29">
        <v>845</v>
      </c>
      <c r="T45" s="29">
        <v>105</v>
      </c>
      <c r="U45" s="29">
        <v>4</v>
      </c>
      <c r="V45" s="29">
        <v>941</v>
      </c>
      <c r="W45" s="96">
        <v>3859406</v>
      </c>
      <c r="X45" s="29">
        <v>115</v>
      </c>
      <c r="Y45" s="29">
        <v>14</v>
      </c>
      <c r="Z45" s="96">
        <v>99166</v>
      </c>
      <c r="AA45" s="96">
        <v>96342643</v>
      </c>
      <c r="AB45" s="96">
        <v>2655255106</v>
      </c>
      <c r="AC45" s="96">
        <v>2541205</v>
      </c>
      <c r="AD45" s="96">
        <v>350402</v>
      </c>
      <c r="AE45" s="96">
        <v>304885</v>
      </c>
      <c r="AF45" s="96">
        <v>45517</v>
      </c>
      <c r="AG45" s="96">
        <v>511624</v>
      </c>
      <c r="AH45" s="96">
        <v>743421</v>
      </c>
      <c r="AI45" s="96">
        <v>1255045</v>
      </c>
      <c r="AJ45" s="34">
        <v>0.85765000000000002</v>
      </c>
      <c r="AK45" s="29">
        <v>1.0149999999999999</v>
      </c>
      <c r="AL45" s="29">
        <v>0.95699999999999996</v>
      </c>
      <c r="AM45" s="97">
        <v>2692735706</v>
      </c>
      <c r="AN45" s="97">
        <v>19232</v>
      </c>
      <c r="AO45" s="97">
        <v>36128</v>
      </c>
      <c r="AP45" s="34">
        <v>0.94253900000000002</v>
      </c>
      <c r="AQ45" s="1">
        <v>1876</v>
      </c>
      <c r="AR45" s="1">
        <v>19072</v>
      </c>
      <c r="AS45" s="40">
        <f t="shared" si="0"/>
        <v>0.97468825609529131</v>
      </c>
      <c r="AT45" s="1">
        <v>7760</v>
      </c>
      <c r="AU45" s="1">
        <v>5736</v>
      </c>
      <c r="AV45" s="40">
        <f t="shared" si="1"/>
        <v>0.88888888888888884</v>
      </c>
      <c r="AW45" s="1">
        <v>9587</v>
      </c>
      <c r="AX45" s="1">
        <v>11257</v>
      </c>
      <c r="AY45" s="40">
        <f t="shared" si="2"/>
        <v>0.94801473598035202</v>
      </c>
      <c r="AZ45" s="1">
        <v>9</v>
      </c>
      <c r="BA45" s="97">
        <v>63</v>
      </c>
      <c r="BB45" s="51">
        <f t="shared" si="3"/>
        <v>0.98630136986301364</v>
      </c>
      <c r="BC45" s="79">
        <v>6</v>
      </c>
      <c r="BD45" s="79">
        <v>331</v>
      </c>
      <c r="BE45" s="108">
        <f t="shared" si="4"/>
        <v>0.97681159420289854</v>
      </c>
    </row>
    <row r="46" spans="1:57" x14ac:dyDescent="0.25">
      <c r="A46" s="18" t="s">
        <v>37</v>
      </c>
      <c r="B46" s="105" t="s">
        <v>107</v>
      </c>
      <c r="C46" s="19" t="s">
        <v>46</v>
      </c>
      <c r="D46" s="56">
        <v>61</v>
      </c>
      <c r="E46" s="3">
        <v>1850121684</v>
      </c>
      <c r="F46" s="1">
        <v>1766347</v>
      </c>
      <c r="G46" s="104">
        <v>12835447</v>
      </c>
      <c r="H46" s="1">
        <v>4249092</v>
      </c>
      <c r="I46" s="1">
        <v>2501</v>
      </c>
      <c r="J46" s="1">
        <v>64730</v>
      </c>
      <c r="K46" s="83">
        <v>3031615023</v>
      </c>
      <c r="L46" s="96">
        <v>2492720</v>
      </c>
      <c r="M46" s="96">
        <v>351823665</v>
      </c>
      <c r="N46" s="96">
        <v>201862</v>
      </c>
      <c r="O46" s="96">
        <v>6421147</v>
      </c>
      <c r="P46" s="97">
        <v>358244812</v>
      </c>
      <c r="Q46" s="29">
        <v>956</v>
      </c>
      <c r="R46" s="29">
        <v>956</v>
      </c>
      <c r="S46" s="29">
        <v>862</v>
      </c>
      <c r="T46" s="29">
        <v>90</v>
      </c>
      <c r="U46" s="29">
        <v>4</v>
      </c>
      <c r="V46" s="29">
        <v>950</v>
      </c>
      <c r="W46" s="96">
        <v>3433586</v>
      </c>
      <c r="X46" s="29">
        <v>106</v>
      </c>
      <c r="Y46" s="29">
        <v>12</v>
      </c>
      <c r="Z46" s="96">
        <v>102727</v>
      </c>
      <c r="AA46" s="96">
        <v>97750497</v>
      </c>
      <c r="AB46" s="96">
        <v>2637061133</v>
      </c>
      <c r="AC46" s="96">
        <v>2499510</v>
      </c>
      <c r="AD46" s="96">
        <v>338430</v>
      </c>
      <c r="AE46" s="96">
        <v>296582</v>
      </c>
      <c r="AF46" s="96">
        <v>41848</v>
      </c>
      <c r="AG46" s="96">
        <v>477677</v>
      </c>
      <c r="AH46" s="96">
        <v>689531</v>
      </c>
      <c r="AI46" s="96">
        <v>1167208</v>
      </c>
      <c r="AJ46" s="34">
        <v>0.85177999999999998</v>
      </c>
      <c r="AK46" s="29">
        <v>1.014</v>
      </c>
      <c r="AL46" s="29">
        <v>0.94779999999999998</v>
      </c>
      <c r="AM46" s="97">
        <v>2671321139</v>
      </c>
      <c r="AN46" s="97">
        <v>18603</v>
      </c>
      <c r="AO46" s="97">
        <v>37006</v>
      </c>
      <c r="AP46" s="34">
        <v>0.94677800000000001</v>
      </c>
      <c r="AQ46" s="1">
        <v>1734</v>
      </c>
      <c r="AR46" s="1">
        <v>19212</v>
      </c>
      <c r="AS46" s="40">
        <f t="shared" si="0"/>
        <v>0.97459519821328866</v>
      </c>
      <c r="AT46" s="1">
        <v>7513</v>
      </c>
      <c r="AU46" s="1">
        <v>6241</v>
      </c>
      <c r="AV46" s="40">
        <f t="shared" si="1"/>
        <v>0.90588157808074821</v>
      </c>
      <c r="AW46" s="1">
        <v>9350</v>
      </c>
      <c r="AX46" s="1">
        <v>11487</v>
      </c>
      <c r="AY46" s="40">
        <f t="shared" si="2"/>
        <v>0.94769636603447494</v>
      </c>
      <c r="AZ46" s="1">
        <v>6</v>
      </c>
      <c r="BA46" s="97">
        <v>66</v>
      </c>
      <c r="BB46" s="51">
        <f t="shared" si="3"/>
        <v>0.98630136986301364</v>
      </c>
      <c r="BC46" s="79">
        <v>2</v>
      </c>
      <c r="BD46" s="79">
        <v>334</v>
      </c>
      <c r="BE46" s="108">
        <f t="shared" si="4"/>
        <v>0.97391304347826091</v>
      </c>
    </row>
    <row r="47" spans="1:57" x14ac:dyDescent="0.25">
      <c r="A47" s="6" t="s">
        <v>38</v>
      </c>
      <c r="B47" s="8" t="s">
        <v>107</v>
      </c>
      <c r="C47" s="6" t="s">
        <v>46</v>
      </c>
      <c r="D47" s="6">
        <v>65</v>
      </c>
      <c r="E47" s="8">
        <v>1239305284</v>
      </c>
      <c r="F47" s="7">
        <v>1776093</v>
      </c>
      <c r="G47" s="7">
        <v>10266271</v>
      </c>
      <c r="H47" s="7">
        <v>4208732</v>
      </c>
      <c r="I47" s="7">
        <v>2585</v>
      </c>
      <c r="J47" s="7">
        <v>48519</v>
      </c>
      <c r="K47" s="6">
        <v>3060924097</v>
      </c>
      <c r="L47" s="32">
        <v>2450345</v>
      </c>
      <c r="M47" s="32">
        <v>354948211</v>
      </c>
      <c r="N47" s="32">
        <v>81743</v>
      </c>
      <c r="O47" s="32">
        <v>2891789</v>
      </c>
      <c r="P47" s="32">
        <v>357840000</v>
      </c>
      <c r="Q47" s="32">
        <v>1033</v>
      </c>
      <c r="R47" s="32">
        <v>1033</v>
      </c>
      <c r="S47" s="32">
        <v>860</v>
      </c>
      <c r="T47" s="32">
        <v>168</v>
      </c>
      <c r="U47" s="32">
        <v>5</v>
      </c>
      <c r="V47" s="32">
        <v>1021</v>
      </c>
      <c r="W47" s="32">
        <v>3906428</v>
      </c>
      <c r="X47" s="32">
        <v>113</v>
      </c>
      <c r="Y47" s="32">
        <v>7</v>
      </c>
      <c r="Z47" s="32">
        <v>106503</v>
      </c>
      <c r="AA47" s="32">
        <v>100020315</v>
      </c>
      <c r="AB47" s="32">
        <v>2662187794</v>
      </c>
      <c r="AC47" s="32">
        <v>2508464</v>
      </c>
      <c r="AD47" s="32">
        <v>345365</v>
      </c>
      <c r="AE47" s="32">
        <v>300288</v>
      </c>
      <c r="AF47" s="32">
        <v>45077</v>
      </c>
      <c r="AG47" s="32">
        <v>499900</v>
      </c>
      <c r="AH47" s="32">
        <v>728958</v>
      </c>
      <c r="AI47" s="32">
        <v>1228858</v>
      </c>
      <c r="AJ47" s="109">
        <v>0.85989000000000004</v>
      </c>
      <c r="AK47" s="32">
        <v>1.0149999999999999</v>
      </c>
      <c r="AL47" s="32">
        <v>0.94230000000000003</v>
      </c>
      <c r="AM47" s="32">
        <v>2701541414</v>
      </c>
      <c r="AN47" s="32">
        <v>18494</v>
      </c>
      <c r="AO47" s="32">
        <v>37254</v>
      </c>
      <c r="AP47" s="109">
        <v>0.94914399999999999</v>
      </c>
      <c r="AQ47" s="7">
        <v>1515</v>
      </c>
      <c r="AR47" s="7">
        <v>19474</v>
      </c>
      <c r="AS47" s="110">
        <f t="shared" si="0"/>
        <v>0.97659594267634464</v>
      </c>
      <c r="AT47" s="7">
        <v>7703</v>
      </c>
      <c r="AU47" s="7">
        <v>6152</v>
      </c>
      <c r="AV47" s="110">
        <f t="shared" si="1"/>
        <v>0.91253375485740629</v>
      </c>
      <c r="AW47" s="7">
        <v>9270</v>
      </c>
      <c r="AX47" s="7">
        <v>11562</v>
      </c>
      <c r="AY47" s="110">
        <f t="shared" si="2"/>
        <v>0.94746895893027694</v>
      </c>
      <c r="AZ47" s="7">
        <v>6</v>
      </c>
      <c r="BA47" s="32">
        <v>66</v>
      </c>
      <c r="BB47" s="111">
        <f t="shared" si="3"/>
        <v>0.98630136986301364</v>
      </c>
      <c r="BC47" s="112">
        <v>4</v>
      </c>
      <c r="BD47" s="112">
        <v>333</v>
      </c>
      <c r="BE47" s="113">
        <f t="shared" si="4"/>
        <v>0.97681159420289854</v>
      </c>
    </row>
    <row r="48" spans="1:57" x14ac:dyDescent="0.25">
      <c r="A48" s="100" t="s">
        <v>96</v>
      </c>
      <c r="B48" s="105" t="s">
        <v>107</v>
      </c>
      <c r="C48" s="3" t="s">
        <v>45</v>
      </c>
      <c r="D48" s="3">
        <v>75</v>
      </c>
      <c r="E48" s="3">
        <v>2258439044</v>
      </c>
      <c r="F48" s="1">
        <v>1354842</v>
      </c>
      <c r="G48" s="1">
        <v>7040170</v>
      </c>
      <c r="H48" s="1">
        <v>3694968</v>
      </c>
      <c r="I48" s="1">
        <v>3369</v>
      </c>
      <c r="J48" s="1">
        <v>65478</v>
      </c>
      <c r="K48" s="101">
        <v>3080882365</v>
      </c>
      <c r="L48" s="102">
        <v>2130806</v>
      </c>
      <c r="M48" s="102">
        <v>324856719</v>
      </c>
      <c r="N48" s="102">
        <v>72751</v>
      </c>
      <c r="O48" s="102">
        <v>2812193</v>
      </c>
      <c r="P48" s="102">
        <v>327668912</v>
      </c>
      <c r="Q48" s="29">
        <v>1089</v>
      </c>
      <c r="R48" s="29">
        <v>1089</v>
      </c>
      <c r="S48" s="29">
        <v>865</v>
      </c>
      <c r="T48" s="29">
        <v>216</v>
      </c>
      <c r="U48" s="29">
        <v>8</v>
      </c>
      <c r="V48" s="29">
        <v>1067</v>
      </c>
      <c r="W48" s="102">
        <v>4975391</v>
      </c>
      <c r="X48" s="29">
        <v>137</v>
      </c>
      <c r="Y48" s="29">
        <v>14</v>
      </c>
      <c r="Z48" s="102">
        <v>103484</v>
      </c>
      <c r="AA48" s="102">
        <v>100248516</v>
      </c>
      <c r="AB48" s="102">
        <v>2699502143</v>
      </c>
      <c r="AC48" s="102">
        <v>2248445</v>
      </c>
      <c r="AD48" s="102">
        <v>328963</v>
      </c>
      <c r="AE48" s="102">
        <v>284139</v>
      </c>
      <c r="AF48" s="102">
        <v>44824</v>
      </c>
      <c r="AG48" s="102">
        <v>493916</v>
      </c>
      <c r="AH48" s="102">
        <v>762325</v>
      </c>
      <c r="AI48" s="102">
        <v>1256241</v>
      </c>
      <c r="AJ48" s="34">
        <v>0.87195</v>
      </c>
      <c r="AK48" s="107">
        <v>1.02</v>
      </c>
      <c r="AL48" s="29">
        <v>0.83289999999999997</v>
      </c>
      <c r="AM48" s="103">
        <v>2751562050</v>
      </c>
      <c r="AN48" s="103">
        <v>18960</v>
      </c>
      <c r="AO48" s="103">
        <v>36554</v>
      </c>
      <c r="AP48" s="34">
        <v>0.94516</v>
      </c>
      <c r="AQ48" s="1">
        <v>1442</v>
      </c>
      <c r="AR48" s="1">
        <v>19507</v>
      </c>
      <c r="AS48" s="40">
        <f t="shared" ref="AS48" si="5">(AQ48+AR48)/21492</f>
        <v>0.97473478503629263</v>
      </c>
      <c r="AT48" s="1">
        <v>8100</v>
      </c>
      <c r="AU48" s="1">
        <v>5569</v>
      </c>
      <c r="AV48" s="40">
        <f t="shared" ref="AV48" si="6">(AT48+AU48)/15183</f>
        <v>0.90028321148653101</v>
      </c>
      <c r="AW48" s="1">
        <v>9412</v>
      </c>
      <c r="AX48" s="1">
        <v>11412</v>
      </c>
      <c r="AY48" s="40">
        <f t="shared" ref="AY48" si="7">(AW48+AX48)/21987</f>
        <v>0.94710510756356026</v>
      </c>
      <c r="AZ48" s="1">
        <v>6</v>
      </c>
      <c r="BA48" s="103">
        <v>66</v>
      </c>
      <c r="BB48" s="51">
        <f t="shared" ref="BB48" si="8">(AZ48+BA48)/73</f>
        <v>0.98630136986301364</v>
      </c>
      <c r="BC48" s="49">
        <v>3</v>
      </c>
      <c r="BD48" s="49">
        <v>331</v>
      </c>
      <c r="BE48" s="108">
        <f t="shared" ref="BE48" si="9">(BC48+BD48)/345</f>
        <v>0.96811594202898554</v>
      </c>
    </row>
    <row r="49" spans="36:53" x14ac:dyDescent="0.25">
      <c r="BA49" s="1"/>
    </row>
    <row r="50" spans="36:53" x14ac:dyDescent="0.25">
      <c r="AJ50" s="34"/>
      <c r="AM50" s="114"/>
    </row>
    <row r="51" spans="36:53" x14ac:dyDescent="0.25">
      <c r="AM51" s="114"/>
    </row>
    <row r="52" spans="36:53" x14ac:dyDescent="0.25">
      <c r="AM52" s="114"/>
    </row>
  </sheetData>
  <sortState xmlns:xlrd2="http://schemas.microsoft.com/office/spreadsheetml/2017/richdata2" ref="A4:BE47">
    <sortCondition ref="A4:A47"/>
  </sortState>
  <mergeCells count="3">
    <mergeCell ref="L2:AP2"/>
    <mergeCell ref="F2:K2"/>
    <mergeCell ref="BC2:BE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Shriner, Daniel (NIH/NHGRI) [E]</dc:creator>
  <cp:lastModifiedBy>Shriner, Daniel (NIH/NHGRI) [E]</cp:lastModifiedBy>
  <dcterms:created xsi:type="dcterms:W3CDTF">2019-02-21T16:10:31Z</dcterms:created>
  <dcterms:modified xsi:type="dcterms:W3CDTF">2020-02-06T15:12:03Z</dcterms:modified>
</cp:coreProperties>
</file>